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E0B7BD1E-8A0F-41DF-A512-86A8189ACD22}"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3" r:id="rId2"/>
  </sheets>
  <definedNames>
    <definedName name="_xlnm._FilterDatabase" localSheetId="0" hidden="1">Data!$A$2:$AP$122</definedName>
    <definedName name="_xlnm._FilterDatabase" localSheetId="1" hidden="1">stats!$A$1:$AM$27</definedName>
    <definedName name="ag">stats!#REF!</definedName>
    <definedName name="AG0">stats!#REF!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3" l="1"/>
  <c r="H67" i="3"/>
  <c r="I11" i="3" l="1"/>
  <c r="G300" i="3" l="1"/>
  <c r="F300" i="3"/>
  <c r="E300" i="3"/>
  <c r="D300" i="3"/>
  <c r="C300" i="3"/>
  <c r="G299" i="3"/>
  <c r="F299" i="3"/>
  <c r="E299" i="3"/>
  <c r="D299" i="3"/>
  <c r="C299" i="3"/>
  <c r="D187" i="3" l="1"/>
  <c r="C187" i="3"/>
  <c r="D186" i="3"/>
  <c r="C186" i="3"/>
  <c r="D185" i="3"/>
  <c r="C185" i="3"/>
  <c r="D184" i="3"/>
  <c r="C184" i="3"/>
  <c r="D183" i="3"/>
  <c r="C183" i="3"/>
  <c r="D182" i="3"/>
  <c r="C182" i="3"/>
  <c r="D181" i="3"/>
  <c r="C181" i="3"/>
  <c r="D180" i="3"/>
  <c r="C180" i="3"/>
  <c r="D179" i="3"/>
  <c r="C179" i="3"/>
  <c r="D178" i="3"/>
  <c r="C178" i="3"/>
  <c r="D177" i="3"/>
  <c r="C177" i="3"/>
  <c r="D176" i="3"/>
  <c r="C176" i="3"/>
  <c r="D175" i="3"/>
  <c r="C175" i="3"/>
  <c r="D174" i="3"/>
  <c r="C174" i="3"/>
  <c r="D173" i="3"/>
  <c r="C173" i="3"/>
  <c r="D172" i="3"/>
  <c r="C172" i="3"/>
  <c r="D171" i="3"/>
  <c r="C171" i="3"/>
  <c r="D170" i="3"/>
  <c r="C170" i="3"/>
  <c r="D169" i="3"/>
  <c r="C169" i="3"/>
  <c r="D168" i="3"/>
  <c r="C168" i="3"/>
  <c r="D167" i="3"/>
  <c r="C167" i="3"/>
  <c r="I68" i="3" l="1"/>
  <c r="G68" i="3"/>
  <c r="F68" i="3"/>
  <c r="E68" i="3"/>
  <c r="D68" i="3"/>
  <c r="C68" i="3"/>
  <c r="I67" i="3"/>
  <c r="G67" i="3"/>
  <c r="F67" i="3"/>
  <c r="E67" i="3"/>
  <c r="D67" i="3"/>
  <c r="C67" i="3"/>
  <c r="I69" i="3" l="1"/>
  <c r="D454" i="3"/>
  <c r="C454" i="3"/>
  <c r="E454" i="3" s="1"/>
  <c r="D453" i="3"/>
  <c r="C453" i="3"/>
  <c r="E453" i="3" s="1"/>
  <c r="D452" i="3"/>
  <c r="C452" i="3"/>
  <c r="D451" i="3"/>
  <c r="C451" i="3"/>
  <c r="D450" i="3"/>
  <c r="C450" i="3"/>
  <c r="D449" i="3"/>
  <c r="C449" i="3"/>
  <c r="D448" i="3"/>
  <c r="C448" i="3"/>
  <c r="D447" i="3"/>
  <c r="C447" i="3"/>
  <c r="D446" i="3"/>
  <c r="C446" i="3"/>
  <c r="D445" i="3"/>
  <c r="C445" i="3"/>
  <c r="D444" i="3"/>
  <c r="C444" i="3"/>
  <c r="D443" i="3"/>
  <c r="C443" i="3"/>
  <c r="D428" i="3"/>
  <c r="C428" i="3"/>
  <c r="D427" i="3"/>
  <c r="C427" i="3"/>
  <c r="H436" i="3"/>
  <c r="G436" i="3"/>
  <c r="F436" i="3"/>
  <c r="E436" i="3"/>
  <c r="D436" i="3"/>
  <c r="C436" i="3"/>
  <c r="H435" i="3"/>
  <c r="G435" i="3"/>
  <c r="F435" i="3"/>
  <c r="E435" i="3"/>
  <c r="D435" i="3"/>
  <c r="C435" i="3"/>
  <c r="F420" i="3"/>
  <c r="E420" i="3"/>
  <c r="D420" i="3"/>
  <c r="C420" i="3"/>
  <c r="F419" i="3"/>
  <c r="E419" i="3"/>
  <c r="D419" i="3"/>
  <c r="C419" i="3"/>
  <c r="F418" i="3"/>
  <c r="E418" i="3"/>
  <c r="D418" i="3"/>
  <c r="C418" i="3"/>
  <c r="F417" i="3"/>
  <c r="E417" i="3"/>
  <c r="D417" i="3"/>
  <c r="C417" i="3"/>
  <c r="F416" i="3"/>
  <c r="E416" i="3"/>
  <c r="D416" i="3"/>
  <c r="C416" i="3"/>
  <c r="F415" i="3"/>
  <c r="E415" i="3"/>
  <c r="D415" i="3"/>
  <c r="C415" i="3"/>
  <c r="F414" i="3"/>
  <c r="E414" i="3"/>
  <c r="D414" i="3"/>
  <c r="C414" i="3"/>
  <c r="F413" i="3"/>
  <c r="E413" i="3"/>
  <c r="D413" i="3"/>
  <c r="C413" i="3"/>
  <c r="F412" i="3"/>
  <c r="E412" i="3"/>
  <c r="D412" i="3"/>
  <c r="C412" i="3"/>
  <c r="F411" i="3"/>
  <c r="E411" i="3"/>
  <c r="D411" i="3"/>
  <c r="C411" i="3"/>
  <c r="F410" i="3"/>
  <c r="E410" i="3"/>
  <c r="D410" i="3"/>
  <c r="C410" i="3"/>
  <c r="F409" i="3"/>
  <c r="E409" i="3"/>
  <c r="D409" i="3"/>
  <c r="C409" i="3"/>
  <c r="F402" i="3"/>
  <c r="E402" i="3"/>
  <c r="D402" i="3"/>
  <c r="C402" i="3"/>
  <c r="F401" i="3"/>
  <c r="E401" i="3"/>
  <c r="D401" i="3"/>
  <c r="C401" i="3"/>
  <c r="F400" i="3"/>
  <c r="E400" i="3"/>
  <c r="D400" i="3"/>
  <c r="C400" i="3"/>
  <c r="F399" i="3"/>
  <c r="E399" i="3"/>
  <c r="D399" i="3"/>
  <c r="C399" i="3"/>
  <c r="F398" i="3"/>
  <c r="E398" i="3"/>
  <c r="D398" i="3"/>
  <c r="C398" i="3"/>
  <c r="F397" i="3"/>
  <c r="E397" i="3"/>
  <c r="D397" i="3"/>
  <c r="C397" i="3"/>
  <c r="F390" i="3"/>
  <c r="E390" i="3"/>
  <c r="D390" i="3"/>
  <c r="C390" i="3"/>
  <c r="F389" i="3"/>
  <c r="E389" i="3"/>
  <c r="D389" i="3"/>
  <c r="C389" i="3"/>
  <c r="F382" i="3"/>
  <c r="E382" i="3"/>
  <c r="D382" i="3"/>
  <c r="C382" i="3"/>
  <c r="F381" i="3"/>
  <c r="E381" i="3"/>
  <c r="D381" i="3"/>
  <c r="C381" i="3"/>
  <c r="J374" i="3"/>
  <c r="I374" i="3"/>
  <c r="H374" i="3"/>
  <c r="G374" i="3"/>
  <c r="F374" i="3"/>
  <c r="E374" i="3"/>
  <c r="D374" i="3"/>
  <c r="C374" i="3"/>
  <c r="J373" i="3"/>
  <c r="I373" i="3"/>
  <c r="H373" i="3"/>
  <c r="G373" i="3"/>
  <c r="F373" i="3"/>
  <c r="E373" i="3"/>
  <c r="D373" i="3"/>
  <c r="C373" i="3"/>
  <c r="J372" i="3"/>
  <c r="I372" i="3"/>
  <c r="H372" i="3"/>
  <c r="G372" i="3"/>
  <c r="F372" i="3"/>
  <c r="E372" i="3"/>
  <c r="D372" i="3"/>
  <c r="C372" i="3"/>
  <c r="J371" i="3"/>
  <c r="I371" i="3"/>
  <c r="H371" i="3"/>
  <c r="G371" i="3"/>
  <c r="F371" i="3"/>
  <c r="E371" i="3"/>
  <c r="D371" i="3"/>
  <c r="C371" i="3"/>
  <c r="J370" i="3"/>
  <c r="I370" i="3"/>
  <c r="H370" i="3"/>
  <c r="G370" i="3"/>
  <c r="F370" i="3"/>
  <c r="E370" i="3"/>
  <c r="D370" i="3"/>
  <c r="C370" i="3"/>
  <c r="J369" i="3"/>
  <c r="I369" i="3"/>
  <c r="H369" i="3"/>
  <c r="G369" i="3"/>
  <c r="F369" i="3"/>
  <c r="E369" i="3"/>
  <c r="D369" i="3"/>
  <c r="C369" i="3"/>
  <c r="J368" i="3"/>
  <c r="I368" i="3"/>
  <c r="H368" i="3"/>
  <c r="G368" i="3"/>
  <c r="F368" i="3"/>
  <c r="E368" i="3"/>
  <c r="D368" i="3"/>
  <c r="C368" i="3"/>
  <c r="J367" i="3"/>
  <c r="I367" i="3"/>
  <c r="H367" i="3"/>
  <c r="G367" i="3"/>
  <c r="F367" i="3"/>
  <c r="E367" i="3"/>
  <c r="D367" i="3"/>
  <c r="C367" i="3"/>
  <c r="J366" i="3"/>
  <c r="I366" i="3"/>
  <c r="H366" i="3"/>
  <c r="G366" i="3"/>
  <c r="F366" i="3"/>
  <c r="E366" i="3"/>
  <c r="D366" i="3"/>
  <c r="C366" i="3"/>
  <c r="J365" i="3"/>
  <c r="I365" i="3"/>
  <c r="H365" i="3"/>
  <c r="G365" i="3"/>
  <c r="F365" i="3"/>
  <c r="E365" i="3"/>
  <c r="D365" i="3"/>
  <c r="C365" i="3"/>
  <c r="J364" i="3"/>
  <c r="I364" i="3"/>
  <c r="H364" i="3"/>
  <c r="G364" i="3"/>
  <c r="F364" i="3"/>
  <c r="E364" i="3"/>
  <c r="D364" i="3"/>
  <c r="C364" i="3"/>
  <c r="J363" i="3"/>
  <c r="I363" i="3"/>
  <c r="H363" i="3"/>
  <c r="G363" i="3"/>
  <c r="F363" i="3"/>
  <c r="E363" i="3"/>
  <c r="D363" i="3"/>
  <c r="C363" i="3"/>
  <c r="J356" i="3"/>
  <c r="I356" i="3"/>
  <c r="H356" i="3"/>
  <c r="G356" i="3"/>
  <c r="F356" i="3"/>
  <c r="E356" i="3"/>
  <c r="D356" i="3"/>
  <c r="C356" i="3"/>
  <c r="J355" i="3"/>
  <c r="I355" i="3"/>
  <c r="H355" i="3"/>
  <c r="G355" i="3"/>
  <c r="F355" i="3"/>
  <c r="E355" i="3"/>
  <c r="D355" i="3"/>
  <c r="C355" i="3"/>
  <c r="J348" i="3"/>
  <c r="I348" i="3"/>
  <c r="H348" i="3"/>
  <c r="G348" i="3"/>
  <c r="F348" i="3"/>
  <c r="E348" i="3"/>
  <c r="D348" i="3"/>
  <c r="C348" i="3"/>
  <c r="J347" i="3"/>
  <c r="I347" i="3"/>
  <c r="H347" i="3"/>
  <c r="G347" i="3"/>
  <c r="F347" i="3"/>
  <c r="E347" i="3"/>
  <c r="D347" i="3"/>
  <c r="C347" i="3"/>
  <c r="J346" i="3"/>
  <c r="I346" i="3"/>
  <c r="H346" i="3"/>
  <c r="G346" i="3"/>
  <c r="F346" i="3"/>
  <c r="E346" i="3"/>
  <c r="D346" i="3"/>
  <c r="C346" i="3"/>
  <c r="J345" i="3"/>
  <c r="I345" i="3"/>
  <c r="H345" i="3"/>
  <c r="G345" i="3"/>
  <c r="F345" i="3"/>
  <c r="E345" i="3"/>
  <c r="D345" i="3"/>
  <c r="C345" i="3"/>
  <c r="E451" i="3" l="1"/>
  <c r="E445" i="3"/>
  <c r="G418" i="3"/>
  <c r="J375" i="3"/>
  <c r="E452" i="3"/>
  <c r="E450" i="3"/>
  <c r="G420" i="3"/>
  <c r="E449" i="3"/>
  <c r="H375" i="3"/>
  <c r="G419" i="3"/>
  <c r="I375" i="3"/>
  <c r="G416" i="3"/>
  <c r="D349" i="3"/>
  <c r="K372" i="3"/>
  <c r="K374" i="3"/>
  <c r="K365" i="3"/>
  <c r="G414" i="3"/>
  <c r="H357" i="3"/>
  <c r="I349" i="3"/>
  <c r="I357" i="3"/>
  <c r="J349" i="3"/>
  <c r="E447" i="3"/>
  <c r="K370" i="3"/>
  <c r="G399" i="3"/>
  <c r="K347" i="3"/>
  <c r="G400" i="3"/>
  <c r="G417" i="3"/>
  <c r="E437" i="3"/>
  <c r="G401" i="3"/>
  <c r="J357" i="3"/>
  <c r="K367" i="3"/>
  <c r="K369" i="3"/>
  <c r="K348" i="3"/>
  <c r="F375" i="3"/>
  <c r="K371" i="3"/>
  <c r="K373" i="3"/>
  <c r="F403" i="3"/>
  <c r="G402" i="3"/>
  <c r="G415" i="3"/>
  <c r="K366" i="3"/>
  <c r="K368" i="3"/>
  <c r="E349" i="3"/>
  <c r="G375" i="3"/>
  <c r="C421" i="3"/>
  <c r="F349" i="3"/>
  <c r="G349" i="3"/>
  <c r="F357" i="3"/>
  <c r="H349" i="3"/>
  <c r="G357" i="3"/>
  <c r="F437" i="3"/>
  <c r="H437" i="3"/>
  <c r="C375" i="3"/>
  <c r="D375" i="3"/>
  <c r="C349" i="3"/>
  <c r="E375" i="3"/>
  <c r="E403" i="3"/>
  <c r="F421" i="3"/>
  <c r="C403" i="3"/>
  <c r="D421" i="3"/>
  <c r="D437" i="3"/>
  <c r="E391" i="3"/>
  <c r="D403" i="3"/>
  <c r="E421" i="3"/>
  <c r="D383" i="3"/>
  <c r="C437" i="3"/>
  <c r="G437" i="3"/>
  <c r="I436" i="3"/>
  <c r="C455" i="3"/>
  <c r="E444" i="3"/>
  <c r="E446" i="3"/>
  <c r="E448" i="3"/>
  <c r="D455" i="3"/>
  <c r="E443" i="3"/>
  <c r="G398" i="3"/>
  <c r="G411" i="3"/>
  <c r="G412" i="3"/>
  <c r="G413" i="3"/>
  <c r="I435" i="3"/>
  <c r="C429" i="3"/>
  <c r="G410" i="3"/>
  <c r="K346" i="3"/>
  <c r="D429" i="3"/>
  <c r="F383" i="3"/>
  <c r="K364" i="3"/>
  <c r="G382" i="3"/>
  <c r="E428" i="3"/>
  <c r="E427" i="3"/>
  <c r="G409" i="3"/>
  <c r="G397" i="3"/>
  <c r="G390" i="3"/>
  <c r="F391" i="3"/>
  <c r="C391" i="3"/>
  <c r="D391" i="3"/>
  <c r="G389" i="3"/>
  <c r="E383" i="3"/>
  <c r="C383" i="3"/>
  <c r="G381" i="3"/>
  <c r="K363" i="3"/>
  <c r="K356" i="3"/>
  <c r="C357" i="3"/>
  <c r="D357" i="3"/>
  <c r="E357" i="3"/>
  <c r="K355" i="3"/>
  <c r="K345" i="3"/>
  <c r="G403" i="3" l="1"/>
  <c r="K357" i="3"/>
  <c r="G391" i="3"/>
  <c r="I437" i="3"/>
  <c r="E455" i="3"/>
  <c r="K375" i="3"/>
  <c r="K349" i="3"/>
  <c r="G421" i="3"/>
  <c r="G383" i="3"/>
  <c r="E429" i="3"/>
  <c r="G338" i="3" l="1"/>
  <c r="F338" i="3"/>
  <c r="E338" i="3"/>
  <c r="D338" i="3"/>
  <c r="C338" i="3"/>
  <c r="G337" i="3"/>
  <c r="F337" i="3"/>
  <c r="E337" i="3"/>
  <c r="D337" i="3"/>
  <c r="C337" i="3"/>
  <c r="G336" i="3"/>
  <c r="F336" i="3"/>
  <c r="E336" i="3"/>
  <c r="D336" i="3"/>
  <c r="C336" i="3"/>
  <c r="G335" i="3"/>
  <c r="F335" i="3"/>
  <c r="E335" i="3"/>
  <c r="D335" i="3"/>
  <c r="C335" i="3"/>
  <c r="G334" i="3"/>
  <c r="F334" i="3"/>
  <c r="E334" i="3"/>
  <c r="D334" i="3"/>
  <c r="C334" i="3"/>
  <c r="G333" i="3"/>
  <c r="F333" i="3"/>
  <c r="E333" i="3"/>
  <c r="D333" i="3"/>
  <c r="C333" i="3"/>
  <c r="G332" i="3"/>
  <c r="F332" i="3"/>
  <c r="E332" i="3"/>
  <c r="D332" i="3"/>
  <c r="C332" i="3"/>
  <c r="G331" i="3"/>
  <c r="F331" i="3"/>
  <c r="E331" i="3"/>
  <c r="D331" i="3"/>
  <c r="C331" i="3"/>
  <c r="G330" i="3"/>
  <c r="F330" i="3"/>
  <c r="E330" i="3"/>
  <c r="D330" i="3"/>
  <c r="C330" i="3"/>
  <c r="G329" i="3"/>
  <c r="F329" i="3"/>
  <c r="E329" i="3"/>
  <c r="D329" i="3"/>
  <c r="C329" i="3"/>
  <c r="G328" i="3"/>
  <c r="F328" i="3"/>
  <c r="E328" i="3"/>
  <c r="D328" i="3"/>
  <c r="C328" i="3"/>
  <c r="G327" i="3"/>
  <c r="F327" i="3"/>
  <c r="E327" i="3"/>
  <c r="D327" i="3"/>
  <c r="C327" i="3"/>
  <c r="G320" i="3"/>
  <c r="F320" i="3"/>
  <c r="E320" i="3"/>
  <c r="D320" i="3"/>
  <c r="C320" i="3"/>
  <c r="G319" i="3"/>
  <c r="F319" i="3"/>
  <c r="E319" i="3"/>
  <c r="D319" i="3"/>
  <c r="C319" i="3"/>
  <c r="G318" i="3"/>
  <c r="F318" i="3"/>
  <c r="E318" i="3"/>
  <c r="D318" i="3"/>
  <c r="C318" i="3"/>
  <c r="G317" i="3"/>
  <c r="F317" i="3"/>
  <c r="E317" i="3"/>
  <c r="D317" i="3"/>
  <c r="C317" i="3"/>
  <c r="G316" i="3"/>
  <c r="F316" i="3"/>
  <c r="E316" i="3"/>
  <c r="D316" i="3"/>
  <c r="C316" i="3"/>
  <c r="G315" i="3"/>
  <c r="F315" i="3"/>
  <c r="E315" i="3"/>
  <c r="D315" i="3"/>
  <c r="C315" i="3"/>
  <c r="G308" i="3"/>
  <c r="F308" i="3"/>
  <c r="E308" i="3"/>
  <c r="D308" i="3"/>
  <c r="C308" i="3"/>
  <c r="G307" i="3"/>
  <c r="F307" i="3"/>
  <c r="E307" i="3"/>
  <c r="D307" i="3"/>
  <c r="C307" i="3"/>
  <c r="G292" i="3"/>
  <c r="F292" i="3"/>
  <c r="E292" i="3"/>
  <c r="D292" i="3"/>
  <c r="C292" i="3"/>
  <c r="G291" i="3"/>
  <c r="F291" i="3"/>
  <c r="E291" i="3"/>
  <c r="D291" i="3"/>
  <c r="C291" i="3"/>
  <c r="G290" i="3"/>
  <c r="F290" i="3"/>
  <c r="E290" i="3"/>
  <c r="D290" i="3"/>
  <c r="C290" i="3"/>
  <c r="G289" i="3"/>
  <c r="F289" i="3"/>
  <c r="E289" i="3"/>
  <c r="D289" i="3"/>
  <c r="C289" i="3"/>
  <c r="F309" i="3" l="1"/>
  <c r="H337" i="3"/>
  <c r="E309" i="3"/>
  <c r="H308" i="3"/>
  <c r="E339" i="3"/>
  <c r="F339" i="3"/>
  <c r="C339" i="3"/>
  <c r="G339" i="3"/>
  <c r="D339" i="3"/>
  <c r="H329" i="3"/>
  <c r="H320" i="3"/>
  <c r="G321" i="3"/>
  <c r="E321" i="3"/>
  <c r="D321" i="3"/>
  <c r="H333" i="3"/>
  <c r="H330" i="3"/>
  <c r="H334" i="3"/>
  <c r="H338" i="3"/>
  <c r="H328" i="3"/>
  <c r="H332" i="3"/>
  <c r="H336" i="3"/>
  <c r="H331" i="3"/>
  <c r="H335" i="3"/>
  <c r="H327" i="3"/>
  <c r="H315" i="3"/>
  <c r="F321" i="3"/>
  <c r="H316" i="3"/>
  <c r="H319" i="3"/>
  <c r="H317" i="3"/>
  <c r="H318" i="3"/>
  <c r="C321" i="3"/>
  <c r="D309" i="3"/>
  <c r="G309" i="3"/>
  <c r="H307" i="3"/>
  <c r="C309" i="3"/>
  <c r="D301" i="3"/>
  <c r="H300" i="3"/>
  <c r="E301" i="3"/>
  <c r="G301" i="3"/>
  <c r="F301" i="3"/>
  <c r="H299" i="3"/>
  <c r="C301" i="3"/>
  <c r="H309" i="3" l="1"/>
  <c r="H301" i="3"/>
  <c r="H339" i="3"/>
  <c r="H321" i="3"/>
  <c r="G293" i="3" l="1"/>
  <c r="F293" i="3"/>
  <c r="C293" i="3"/>
  <c r="G282" i="3"/>
  <c r="F282" i="3"/>
  <c r="E282" i="3"/>
  <c r="D282" i="3"/>
  <c r="C282" i="3"/>
  <c r="G281" i="3"/>
  <c r="F281" i="3"/>
  <c r="E281" i="3"/>
  <c r="D281" i="3"/>
  <c r="C281" i="3"/>
  <c r="G280" i="3"/>
  <c r="F280" i="3"/>
  <c r="E280" i="3"/>
  <c r="D280" i="3"/>
  <c r="C280" i="3"/>
  <c r="G279" i="3"/>
  <c r="F279" i="3"/>
  <c r="E279" i="3"/>
  <c r="D279" i="3"/>
  <c r="C279" i="3"/>
  <c r="G278" i="3"/>
  <c r="F278" i="3"/>
  <c r="E278" i="3"/>
  <c r="D278" i="3"/>
  <c r="C278" i="3"/>
  <c r="G277" i="3"/>
  <c r="F277" i="3"/>
  <c r="E277" i="3"/>
  <c r="D277" i="3"/>
  <c r="C277" i="3"/>
  <c r="G276" i="3"/>
  <c r="F276" i="3"/>
  <c r="E276" i="3"/>
  <c r="D276" i="3"/>
  <c r="C276" i="3"/>
  <c r="G275" i="3"/>
  <c r="F275" i="3"/>
  <c r="E275" i="3"/>
  <c r="D275" i="3"/>
  <c r="C275" i="3"/>
  <c r="F283" i="3" l="1"/>
  <c r="H278" i="3"/>
  <c r="H282" i="3"/>
  <c r="C283" i="3"/>
  <c r="G283" i="3"/>
  <c r="E283" i="3"/>
  <c r="D283" i="3"/>
  <c r="H281" i="3"/>
  <c r="H277" i="3"/>
  <c r="H279" i="3"/>
  <c r="H276" i="3"/>
  <c r="H280" i="3"/>
  <c r="H275" i="3"/>
  <c r="E293" i="3"/>
  <c r="H291" i="3"/>
  <c r="D293" i="3"/>
  <c r="H290" i="3"/>
  <c r="H292" i="3"/>
  <c r="H289" i="3"/>
  <c r="H293" i="3" l="1"/>
  <c r="H283" i="3"/>
  <c r="N268" i="3" l="1"/>
  <c r="M268" i="3"/>
  <c r="L268" i="3"/>
  <c r="K268" i="3"/>
  <c r="J268" i="3"/>
  <c r="I268" i="3"/>
  <c r="H268" i="3"/>
  <c r="G268" i="3"/>
  <c r="F268" i="3"/>
  <c r="E268" i="3"/>
  <c r="D268" i="3"/>
  <c r="C268" i="3"/>
  <c r="N267" i="3"/>
  <c r="M267" i="3"/>
  <c r="L267" i="3"/>
  <c r="K267" i="3"/>
  <c r="J267" i="3"/>
  <c r="I267" i="3"/>
  <c r="H267" i="3"/>
  <c r="G267" i="3"/>
  <c r="F267" i="3"/>
  <c r="E267" i="3"/>
  <c r="D267" i="3"/>
  <c r="C267" i="3"/>
  <c r="N266" i="3"/>
  <c r="M266" i="3"/>
  <c r="L266" i="3"/>
  <c r="K266" i="3"/>
  <c r="J266" i="3"/>
  <c r="I266" i="3"/>
  <c r="H266" i="3"/>
  <c r="G266" i="3"/>
  <c r="F266" i="3"/>
  <c r="E266" i="3"/>
  <c r="D266" i="3"/>
  <c r="C266" i="3"/>
  <c r="N265" i="3"/>
  <c r="M265" i="3"/>
  <c r="L265" i="3"/>
  <c r="K265" i="3"/>
  <c r="J265" i="3"/>
  <c r="I265" i="3"/>
  <c r="H265" i="3"/>
  <c r="G265" i="3"/>
  <c r="F265" i="3"/>
  <c r="E265" i="3"/>
  <c r="D265" i="3"/>
  <c r="C265" i="3"/>
  <c r="N264" i="3"/>
  <c r="M264" i="3"/>
  <c r="L264" i="3"/>
  <c r="K264" i="3"/>
  <c r="J264" i="3"/>
  <c r="I264" i="3"/>
  <c r="H264" i="3"/>
  <c r="G264" i="3"/>
  <c r="F264" i="3"/>
  <c r="E264" i="3"/>
  <c r="D264" i="3"/>
  <c r="C264" i="3"/>
  <c r="N263" i="3"/>
  <c r="M263" i="3"/>
  <c r="L263" i="3"/>
  <c r="K263" i="3"/>
  <c r="J263" i="3"/>
  <c r="I263" i="3"/>
  <c r="H263" i="3"/>
  <c r="G263" i="3"/>
  <c r="F263" i="3"/>
  <c r="E263" i="3"/>
  <c r="D263" i="3"/>
  <c r="C263" i="3"/>
  <c r="N262" i="3"/>
  <c r="M262" i="3"/>
  <c r="L262" i="3"/>
  <c r="K262" i="3"/>
  <c r="J262" i="3"/>
  <c r="I262" i="3"/>
  <c r="H262" i="3"/>
  <c r="G262" i="3"/>
  <c r="F262" i="3"/>
  <c r="E262" i="3"/>
  <c r="D262" i="3"/>
  <c r="C262" i="3"/>
  <c r="N261" i="3"/>
  <c r="M261" i="3"/>
  <c r="L261" i="3"/>
  <c r="K261" i="3"/>
  <c r="J261" i="3"/>
  <c r="I261" i="3"/>
  <c r="H261" i="3"/>
  <c r="G261" i="3"/>
  <c r="F261" i="3"/>
  <c r="E261" i="3"/>
  <c r="D261" i="3"/>
  <c r="C261" i="3"/>
  <c r="N260" i="3"/>
  <c r="M260" i="3"/>
  <c r="L260" i="3"/>
  <c r="K260" i="3"/>
  <c r="J260" i="3"/>
  <c r="I260" i="3"/>
  <c r="H260" i="3"/>
  <c r="G260" i="3"/>
  <c r="F260" i="3"/>
  <c r="E260" i="3"/>
  <c r="D260" i="3"/>
  <c r="C260" i="3"/>
  <c r="N259" i="3"/>
  <c r="M259" i="3"/>
  <c r="L259" i="3"/>
  <c r="K259" i="3"/>
  <c r="J259" i="3"/>
  <c r="I259" i="3"/>
  <c r="H259" i="3"/>
  <c r="G259" i="3"/>
  <c r="F259" i="3"/>
  <c r="E259" i="3"/>
  <c r="D259" i="3"/>
  <c r="C259" i="3"/>
  <c r="N258" i="3"/>
  <c r="M258" i="3"/>
  <c r="L258" i="3"/>
  <c r="K258" i="3"/>
  <c r="J258" i="3"/>
  <c r="I258" i="3"/>
  <c r="H258" i="3"/>
  <c r="G258" i="3"/>
  <c r="F258" i="3"/>
  <c r="E258" i="3"/>
  <c r="D258" i="3"/>
  <c r="C258" i="3"/>
  <c r="N257" i="3"/>
  <c r="M257" i="3"/>
  <c r="L257" i="3"/>
  <c r="K257" i="3"/>
  <c r="J257" i="3"/>
  <c r="I257" i="3"/>
  <c r="H257" i="3"/>
  <c r="G257" i="3"/>
  <c r="F257" i="3"/>
  <c r="E257" i="3"/>
  <c r="D257" i="3"/>
  <c r="C257" i="3"/>
  <c r="N256" i="3"/>
  <c r="M256" i="3"/>
  <c r="L256" i="3"/>
  <c r="K256" i="3"/>
  <c r="J256" i="3"/>
  <c r="I256" i="3"/>
  <c r="H256" i="3"/>
  <c r="G256" i="3"/>
  <c r="F256" i="3"/>
  <c r="E256" i="3"/>
  <c r="D256" i="3"/>
  <c r="C256" i="3"/>
  <c r="N255" i="3"/>
  <c r="M255" i="3"/>
  <c r="L255" i="3"/>
  <c r="K255" i="3"/>
  <c r="J255" i="3"/>
  <c r="I255" i="3"/>
  <c r="H255" i="3"/>
  <c r="G255" i="3"/>
  <c r="F255" i="3"/>
  <c r="E255" i="3"/>
  <c r="D255" i="3"/>
  <c r="C255" i="3"/>
  <c r="N254" i="3"/>
  <c r="M254" i="3"/>
  <c r="L254" i="3"/>
  <c r="K254" i="3"/>
  <c r="J254" i="3"/>
  <c r="I254" i="3"/>
  <c r="H254" i="3"/>
  <c r="G254" i="3"/>
  <c r="F254" i="3"/>
  <c r="E254" i="3"/>
  <c r="D254" i="3"/>
  <c r="C254" i="3"/>
  <c r="N253" i="3"/>
  <c r="M253" i="3"/>
  <c r="L253" i="3"/>
  <c r="K253" i="3"/>
  <c r="J253" i="3"/>
  <c r="I253" i="3"/>
  <c r="H253" i="3"/>
  <c r="G253" i="3"/>
  <c r="F253" i="3"/>
  <c r="E253" i="3"/>
  <c r="D253" i="3"/>
  <c r="C253" i="3"/>
  <c r="N252" i="3"/>
  <c r="M252" i="3"/>
  <c r="L252" i="3"/>
  <c r="K252" i="3"/>
  <c r="J252" i="3"/>
  <c r="I252" i="3"/>
  <c r="H252" i="3"/>
  <c r="G252" i="3"/>
  <c r="F252" i="3"/>
  <c r="E252" i="3"/>
  <c r="D252" i="3"/>
  <c r="C252" i="3"/>
  <c r="N251" i="3"/>
  <c r="M251" i="3"/>
  <c r="L251" i="3"/>
  <c r="K251" i="3"/>
  <c r="J251" i="3"/>
  <c r="I251" i="3"/>
  <c r="H251" i="3"/>
  <c r="G251" i="3"/>
  <c r="F251" i="3"/>
  <c r="E251" i="3"/>
  <c r="D251" i="3"/>
  <c r="C251" i="3"/>
  <c r="N250" i="3"/>
  <c r="M250" i="3"/>
  <c r="L250" i="3"/>
  <c r="K250" i="3"/>
  <c r="J250" i="3"/>
  <c r="I250" i="3"/>
  <c r="H250" i="3"/>
  <c r="G250" i="3"/>
  <c r="F250" i="3"/>
  <c r="E250" i="3"/>
  <c r="D250" i="3"/>
  <c r="C250" i="3"/>
  <c r="N249" i="3"/>
  <c r="M249" i="3"/>
  <c r="L249" i="3"/>
  <c r="K249" i="3"/>
  <c r="J249" i="3"/>
  <c r="I249" i="3"/>
  <c r="H249" i="3"/>
  <c r="G249" i="3"/>
  <c r="F249" i="3"/>
  <c r="E249" i="3"/>
  <c r="D249" i="3"/>
  <c r="C249" i="3"/>
  <c r="N248" i="3"/>
  <c r="M248" i="3"/>
  <c r="L248" i="3"/>
  <c r="K248" i="3"/>
  <c r="J248" i="3"/>
  <c r="I248" i="3"/>
  <c r="H248" i="3"/>
  <c r="G248" i="3"/>
  <c r="F248" i="3"/>
  <c r="E248" i="3"/>
  <c r="D248" i="3"/>
  <c r="C248" i="3"/>
  <c r="H241" i="3"/>
  <c r="G241" i="3"/>
  <c r="F241" i="3"/>
  <c r="E241" i="3"/>
  <c r="D241" i="3"/>
  <c r="C241" i="3"/>
  <c r="H240" i="3"/>
  <c r="G240" i="3"/>
  <c r="F240" i="3"/>
  <c r="E240" i="3"/>
  <c r="D240" i="3"/>
  <c r="C240" i="3"/>
  <c r="H239" i="3"/>
  <c r="G239" i="3"/>
  <c r="F239" i="3"/>
  <c r="E239" i="3"/>
  <c r="D239" i="3"/>
  <c r="C239" i="3"/>
  <c r="H238" i="3"/>
  <c r="G238" i="3"/>
  <c r="F238" i="3"/>
  <c r="E238" i="3"/>
  <c r="D238" i="3"/>
  <c r="C238" i="3"/>
  <c r="H237" i="3"/>
  <c r="G237" i="3"/>
  <c r="F237" i="3"/>
  <c r="E237" i="3"/>
  <c r="D237" i="3"/>
  <c r="C237" i="3"/>
  <c r="H236" i="3"/>
  <c r="G236" i="3"/>
  <c r="F236" i="3"/>
  <c r="E236" i="3"/>
  <c r="D236" i="3"/>
  <c r="C236" i="3"/>
  <c r="H235" i="3"/>
  <c r="G235" i="3"/>
  <c r="F235" i="3"/>
  <c r="E235" i="3"/>
  <c r="D235" i="3"/>
  <c r="C235" i="3"/>
  <c r="H234" i="3"/>
  <c r="G234" i="3"/>
  <c r="F234" i="3"/>
  <c r="E234" i="3"/>
  <c r="D234" i="3"/>
  <c r="C234" i="3"/>
  <c r="H233" i="3"/>
  <c r="G233" i="3"/>
  <c r="F233" i="3"/>
  <c r="E233" i="3"/>
  <c r="D233" i="3"/>
  <c r="C233" i="3"/>
  <c r="H232" i="3"/>
  <c r="G232" i="3"/>
  <c r="F232" i="3"/>
  <c r="E232" i="3"/>
  <c r="D232" i="3"/>
  <c r="C232" i="3"/>
  <c r="H231" i="3"/>
  <c r="G231" i="3"/>
  <c r="F231" i="3"/>
  <c r="E231" i="3"/>
  <c r="D231" i="3"/>
  <c r="C231" i="3"/>
  <c r="H230" i="3"/>
  <c r="G230" i="3"/>
  <c r="F230" i="3"/>
  <c r="E230" i="3"/>
  <c r="D230" i="3"/>
  <c r="C230" i="3"/>
  <c r="H229" i="3"/>
  <c r="G229" i="3"/>
  <c r="F229" i="3"/>
  <c r="E229" i="3"/>
  <c r="D229" i="3"/>
  <c r="C229" i="3"/>
  <c r="H228" i="3"/>
  <c r="G228" i="3"/>
  <c r="F228" i="3"/>
  <c r="E228" i="3"/>
  <c r="D228" i="3"/>
  <c r="C228" i="3"/>
  <c r="H227" i="3"/>
  <c r="G227" i="3"/>
  <c r="F227" i="3"/>
  <c r="E227" i="3"/>
  <c r="D227" i="3"/>
  <c r="C227" i="3"/>
  <c r="H226" i="3"/>
  <c r="G226" i="3"/>
  <c r="F226" i="3"/>
  <c r="E226" i="3"/>
  <c r="D226" i="3"/>
  <c r="C226" i="3"/>
  <c r="H225" i="3"/>
  <c r="G225" i="3"/>
  <c r="F225" i="3"/>
  <c r="E225" i="3"/>
  <c r="D225" i="3"/>
  <c r="C225" i="3"/>
  <c r="H224" i="3"/>
  <c r="G224" i="3"/>
  <c r="F224" i="3"/>
  <c r="E224" i="3"/>
  <c r="D224" i="3"/>
  <c r="C224" i="3"/>
  <c r="H223" i="3"/>
  <c r="G223" i="3"/>
  <c r="F223" i="3"/>
  <c r="E223" i="3"/>
  <c r="D223" i="3"/>
  <c r="C223" i="3"/>
  <c r="H222" i="3"/>
  <c r="G222" i="3"/>
  <c r="F222" i="3"/>
  <c r="E222" i="3"/>
  <c r="D222" i="3"/>
  <c r="C222" i="3"/>
  <c r="H221" i="3"/>
  <c r="G221" i="3"/>
  <c r="F221" i="3"/>
  <c r="E221" i="3"/>
  <c r="D221" i="3"/>
  <c r="C221" i="3"/>
  <c r="D214" i="3"/>
  <c r="C214" i="3"/>
  <c r="D213" i="3"/>
  <c r="C213" i="3"/>
  <c r="D212" i="3"/>
  <c r="C212" i="3"/>
  <c r="D211" i="3"/>
  <c r="C211" i="3"/>
  <c r="D210" i="3"/>
  <c r="C210" i="3"/>
  <c r="D209" i="3"/>
  <c r="C209" i="3"/>
  <c r="D208" i="3"/>
  <c r="C208" i="3"/>
  <c r="D207" i="3"/>
  <c r="C207" i="3"/>
  <c r="D206" i="3"/>
  <c r="C206" i="3"/>
  <c r="D205" i="3"/>
  <c r="C205" i="3"/>
  <c r="D204" i="3"/>
  <c r="C204" i="3"/>
  <c r="D203" i="3"/>
  <c r="C203" i="3"/>
  <c r="D202" i="3"/>
  <c r="C202" i="3"/>
  <c r="D201" i="3"/>
  <c r="C201" i="3"/>
  <c r="D200" i="3"/>
  <c r="C200" i="3"/>
  <c r="D199" i="3"/>
  <c r="C199" i="3"/>
  <c r="D198" i="3"/>
  <c r="C198" i="3"/>
  <c r="D197" i="3"/>
  <c r="C197" i="3"/>
  <c r="D196" i="3"/>
  <c r="C196" i="3"/>
  <c r="D195" i="3"/>
  <c r="C195" i="3"/>
  <c r="D194" i="3"/>
  <c r="C194" i="3"/>
  <c r="J133" i="3"/>
  <c r="I133" i="3"/>
  <c r="H133" i="3"/>
  <c r="G133" i="3"/>
  <c r="F133" i="3"/>
  <c r="E133" i="3"/>
  <c r="D133" i="3"/>
  <c r="C133" i="3"/>
  <c r="J132" i="3"/>
  <c r="I132" i="3"/>
  <c r="H132" i="3"/>
  <c r="G132" i="3"/>
  <c r="F132" i="3"/>
  <c r="E132" i="3"/>
  <c r="D132" i="3"/>
  <c r="C132" i="3"/>
  <c r="J131" i="3"/>
  <c r="I131" i="3"/>
  <c r="H131" i="3"/>
  <c r="G131" i="3"/>
  <c r="F131" i="3"/>
  <c r="E131" i="3"/>
  <c r="D131" i="3"/>
  <c r="C131" i="3"/>
  <c r="J130" i="3"/>
  <c r="I130" i="3"/>
  <c r="H130" i="3"/>
  <c r="G130" i="3"/>
  <c r="F130" i="3"/>
  <c r="E130" i="3"/>
  <c r="D130" i="3"/>
  <c r="C130" i="3"/>
  <c r="J129" i="3"/>
  <c r="I129" i="3"/>
  <c r="H129" i="3"/>
  <c r="G129" i="3"/>
  <c r="F129" i="3"/>
  <c r="E129" i="3"/>
  <c r="D129" i="3"/>
  <c r="C129" i="3"/>
  <c r="J128" i="3"/>
  <c r="I128" i="3"/>
  <c r="H128" i="3"/>
  <c r="G128" i="3"/>
  <c r="F128" i="3"/>
  <c r="E128" i="3"/>
  <c r="D128" i="3"/>
  <c r="C128" i="3"/>
  <c r="J127" i="3"/>
  <c r="I127" i="3"/>
  <c r="H127" i="3"/>
  <c r="G127" i="3"/>
  <c r="F127" i="3"/>
  <c r="E127" i="3"/>
  <c r="D127" i="3"/>
  <c r="C127" i="3"/>
  <c r="J126" i="3"/>
  <c r="I126" i="3"/>
  <c r="H126" i="3"/>
  <c r="G126" i="3"/>
  <c r="F126" i="3"/>
  <c r="E126" i="3"/>
  <c r="D126" i="3"/>
  <c r="C126" i="3"/>
  <c r="J125" i="3"/>
  <c r="I125" i="3"/>
  <c r="H125" i="3"/>
  <c r="G125" i="3"/>
  <c r="F125" i="3"/>
  <c r="E125" i="3"/>
  <c r="D125" i="3"/>
  <c r="C125" i="3"/>
  <c r="J124" i="3"/>
  <c r="I124" i="3"/>
  <c r="H124" i="3"/>
  <c r="G124" i="3"/>
  <c r="F124" i="3"/>
  <c r="E124" i="3"/>
  <c r="D124" i="3"/>
  <c r="C124" i="3"/>
  <c r="J123" i="3"/>
  <c r="I123" i="3"/>
  <c r="H123" i="3"/>
  <c r="G123" i="3"/>
  <c r="F123" i="3"/>
  <c r="E123" i="3"/>
  <c r="D123" i="3"/>
  <c r="C123" i="3"/>
  <c r="J122" i="3"/>
  <c r="I122" i="3"/>
  <c r="H122" i="3"/>
  <c r="G122" i="3"/>
  <c r="F122" i="3"/>
  <c r="E122" i="3"/>
  <c r="D122" i="3"/>
  <c r="C122" i="3"/>
  <c r="J121" i="3"/>
  <c r="I121" i="3"/>
  <c r="H121" i="3"/>
  <c r="G121" i="3"/>
  <c r="F121" i="3"/>
  <c r="E121" i="3"/>
  <c r="D121" i="3"/>
  <c r="C121" i="3"/>
  <c r="J120" i="3"/>
  <c r="I120" i="3"/>
  <c r="H120" i="3"/>
  <c r="G120" i="3"/>
  <c r="F120" i="3"/>
  <c r="E120" i="3"/>
  <c r="D120" i="3"/>
  <c r="C120" i="3"/>
  <c r="J119" i="3"/>
  <c r="I119" i="3"/>
  <c r="H119" i="3"/>
  <c r="G119" i="3"/>
  <c r="F119" i="3"/>
  <c r="E119" i="3"/>
  <c r="D119" i="3"/>
  <c r="C119" i="3"/>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F160" i="3"/>
  <c r="E160" i="3"/>
  <c r="D160" i="3"/>
  <c r="C160" i="3"/>
  <c r="F159" i="3"/>
  <c r="E159" i="3"/>
  <c r="D159" i="3"/>
  <c r="C159" i="3"/>
  <c r="F158" i="3"/>
  <c r="E158" i="3"/>
  <c r="D158" i="3"/>
  <c r="C158" i="3"/>
  <c r="F157" i="3"/>
  <c r="E157" i="3"/>
  <c r="D157" i="3"/>
  <c r="C157" i="3"/>
  <c r="F156" i="3"/>
  <c r="E156" i="3"/>
  <c r="D156" i="3"/>
  <c r="C156" i="3"/>
  <c r="F155" i="3"/>
  <c r="E155" i="3"/>
  <c r="D155" i="3"/>
  <c r="C155" i="3"/>
  <c r="F154" i="3"/>
  <c r="E154" i="3"/>
  <c r="D154" i="3"/>
  <c r="C154" i="3"/>
  <c r="F153" i="3"/>
  <c r="E153" i="3"/>
  <c r="D153" i="3"/>
  <c r="C153" i="3"/>
  <c r="F152" i="3"/>
  <c r="E152" i="3"/>
  <c r="D152" i="3"/>
  <c r="C152" i="3"/>
  <c r="F151" i="3"/>
  <c r="E151" i="3"/>
  <c r="D151" i="3"/>
  <c r="C151" i="3"/>
  <c r="F150" i="3"/>
  <c r="E150" i="3"/>
  <c r="D150" i="3"/>
  <c r="C150" i="3"/>
  <c r="F149" i="3"/>
  <c r="E149" i="3"/>
  <c r="D149" i="3"/>
  <c r="C149" i="3"/>
  <c r="F148" i="3"/>
  <c r="E148" i="3"/>
  <c r="D148" i="3"/>
  <c r="C148" i="3"/>
  <c r="F147" i="3"/>
  <c r="E147" i="3"/>
  <c r="D147" i="3"/>
  <c r="C147" i="3"/>
  <c r="F146" i="3"/>
  <c r="E146" i="3"/>
  <c r="D146" i="3"/>
  <c r="C146" i="3"/>
  <c r="F145" i="3"/>
  <c r="E145" i="3"/>
  <c r="D145" i="3"/>
  <c r="C145" i="3"/>
  <c r="F144" i="3"/>
  <c r="E144" i="3"/>
  <c r="D144" i="3"/>
  <c r="C144" i="3"/>
  <c r="F143" i="3"/>
  <c r="E143" i="3"/>
  <c r="D143" i="3"/>
  <c r="C143" i="3"/>
  <c r="F142" i="3"/>
  <c r="E142" i="3"/>
  <c r="D142" i="3"/>
  <c r="C142" i="3"/>
  <c r="F141" i="3"/>
  <c r="E141" i="3"/>
  <c r="D141" i="3"/>
  <c r="C141" i="3"/>
  <c r="F140" i="3"/>
  <c r="E140" i="3"/>
  <c r="D140" i="3"/>
  <c r="C140" i="3"/>
  <c r="I106" i="3"/>
  <c r="H106" i="3"/>
  <c r="G106" i="3"/>
  <c r="F106" i="3"/>
  <c r="E106" i="3"/>
  <c r="D106" i="3"/>
  <c r="C106" i="3"/>
  <c r="I105" i="3"/>
  <c r="H105" i="3"/>
  <c r="G105" i="3"/>
  <c r="F105" i="3"/>
  <c r="E105" i="3"/>
  <c r="D105" i="3"/>
  <c r="C105" i="3"/>
  <c r="I104" i="3"/>
  <c r="H104" i="3"/>
  <c r="G104" i="3"/>
  <c r="F104" i="3"/>
  <c r="E104" i="3"/>
  <c r="D104" i="3"/>
  <c r="C104" i="3"/>
  <c r="I103" i="3"/>
  <c r="H103" i="3"/>
  <c r="G103" i="3"/>
  <c r="F103" i="3"/>
  <c r="E103" i="3"/>
  <c r="D103" i="3"/>
  <c r="C103" i="3"/>
  <c r="I102" i="3"/>
  <c r="H102" i="3"/>
  <c r="G102" i="3"/>
  <c r="F102" i="3"/>
  <c r="E102" i="3"/>
  <c r="D102" i="3"/>
  <c r="C102" i="3"/>
  <c r="I101" i="3"/>
  <c r="H101" i="3"/>
  <c r="G101" i="3"/>
  <c r="F101" i="3"/>
  <c r="E101" i="3"/>
  <c r="D101" i="3"/>
  <c r="C101" i="3"/>
  <c r="I100" i="3"/>
  <c r="H100" i="3"/>
  <c r="G100" i="3"/>
  <c r="F100" i="3"/>
  <c r="E100" i="3"/>
  <c r="D100" i="3"/>
  <c r="C100" i="3"/>
  <c r="I99" i="3"/>
  <c r="H99" i="3"/>
  <c r="G99" i="3"/>
  <c r="F99" i="3"/>
  <c r="E99" i="3"/>
  <c r="D99" i="3"/>
  <c r="C99" i="3"/>
  <c r="I98" i="3"/>
  <c r="H98" i="3"/>
  <c r="G98" i="3"/>
  <c r="F98" i="3"/>
  <c r="E98" i="3"/>
  <c r="D98" i="3"/>
  <c r="C98" i="3"/>
  <c r="I97" i="3"/>
  <c r="H97" i="3"/>
  <c r="G97" i="3"/>
  <c r="F97" i="3"/>
  <c r="E97" i="3"/>
  <c r="D97" i="3"/>
  <c r="C97" i="3"/>
  <c r="I96" i="3"/>
  <c r="H96" i="3"/>
  <c r="G96" i="3"/>
  <c r="F96" i="3"/>
  <c r="E96" i="3"/>
  <c r="D96" i="3"/>
  <c r="C96" i="3"/>
  <c r="I95" i="3"/>
  <c r="H95" i="3"/>
  <c r="G95" i="3"/>
  <c r="F95" i="3"/>
  <c r="E95" i="3"/>
  <c r="D95" i="3"/>
  <c r="C95" i="3"/>
  <c r="I88" i="3"/>
  <c r="H88" i="3"/>
  <c r="G88" i="3"/>
  <c r="F88" i="3"/>
  <c r="E88" i="3"/>
  <c r="D88" i="3"/>
  <c r="C88" i="3"/>
  <c r="I87" i="3"/>
  <c r="H87" i="3"/>
  <c r="G87" i="3"/>
  <c r="F87" i="3"/>
  <c r="E87" i="3"/>
  <c r="D87" i="3"/>
  <c r="C87" i="3"/>
  <c r="I86" i="3"/>
  <c r="H86" i="3"/>
  <c r="G86" i="3"/>
  <c r="F86" i="3"/>
  <c r="E86" i="3"/>
  <c r="D86" i="3"/>
  <c r="C86" i="3"/>
  <c r="I85" i="3"/>
  <c r="H85" i="3"/>
  <c r="G85" i="3"/>
  <c r="F85" i="3"/>
  <c r="E85" i="3"/>
  <c r="D85" i="3"/>
  <c r="C85" i="3"/>
  <c r="I84" i="3"/>
  <c r="H84" i="3"/>
  <c r="G84" i="3"/>
  <c r="F84" i="3"/>
  <c r="E84" i="3"/>
  <c r="D84" i="3"/>
  <c r="C84" i="3"/>
  <c r="I83" i="3"/>
  <c r="H83" i="3"/>
  <c r="G83" i="3"/>
  <c r="F83" i="3"/>
  <c r="E83" i="3"/>
  <c r="D83" i="3"/>
  <c r="C83" i="3"/>
  <c r="I76" i="3"/>
  <c r="H76" i="3"/>
  <c r="G76" i="3"/>
  <c r="F76" i="3"/>
  <c r="E76" i="3"/>
  <c r="D76" i="3"/>
  <c r="C76" i="3"/>
  <c r="I75" i="3"/>
  <c r="H75" i="3"/>
  <c r="G75" i="3"/>
  <c r="F75" i="3"/>
  <c r="E75" i="3"/>
  <c r="D75" i="3"/>
  <c r="C75" i="3"/>
  <c r="C59" i="3"/>
  <c r="D59" i="3"/>
  <c r="E59" i="3"/>
  <c r="F59" i="3"/>
  <c r="G59" i="3"/>
  <c r="H59" i="3"/>
  <c r="I59" i="3"/>
  <c r="C60" i="3"/>
  <c r="D60" i="3"/>
  <c r="E60" i="3"/>
  <c r="F60" i="3"/>
  <c r="G60" i="3"/>
  <c r="H60" i="3"/>
  <c r="I60" i="3"/>
  <c r="I58" i="3"/>
  <c r="H58" i="3"/>
  <c r="G58" i="3"/>
  <c r="F58" i="3"/>
  <c r="E58" i="3"/>
  <c r="D58" i="3"/>
  <c r="C58" i="3"/>
  <c r="I57" i="3"/>
  <c r="H57" i="3"/>
  <c r="G57" i="3"/>
  <c r="F57" i="3"/>
  <c r="E57" i="3"/>
  <c r="D57" i="3"/>
  <c r="C57" i="3"/>
  <c r="I50" i="3"/>
  <c r="H50" i="3"/>
  <c r="G50" i="3"/>
  <c r="F50" i="3"/>
  <c r="E50" i="3"/>
  <c r="D50" i="3"/>
  <c r="C50" i="3"/>
  <c r="I49" i="3"/>
  <c r="H49" i="3"/>
  <c r="G49" i="3"/>
  <c r="F49" i="3"/>
  <c r="E49" i="3"/>
  <c r="D49" i="3"/>
  <c r="C49" i="3"/>
  <c r="I48" i="3"/>
  <c r="H48" i="3"/>
  <c r="G48" i="3"/>
  <c r="F48" i="3"/>
  <c r="E48" i="3"/>
  <c r="D48" i="3"/>
  <c r="C48" i="3"/>
  <c r="I47" i="3"/>
  <c r="H47" i="3"/>
  <c r="G47" i="3"/>
  <c r="F47" i="3"/>
  <c r="E47" i="3"/>
  <c r="D47" i="3"/>
  <c r="C47" i="3"/>
  <c r="I46" i="3"/>
  <c r="H46" i="3"/>
  <c r="G46" i="3"/>
  <c r="F46" i="3"/>
  <c r="E46" i="3"/>
  <c r="D46" i="3"/>
  <c r="C46" i="3"/>
  <c r="I45" i="3"/>
  <c r="H45" i="3"/>
  <c r="G45" i="3"/>
  <c r="F45" i="3"/>
  <c r="E45" i="3"/>
  <c r="D45" i="3"/>
  <c r="C45" i="3"/>
  <c r="I44" i="3"/>
  <c r="H44" i="3"/>
  <c r="G44" i="3"/>
  <c r="F44" i="3"/>
  <c r="E44" i="3"/>
  <c r="D44" i="3"/>
  <c r="C44" i="3"/>
  <c r="I43" i="3"/>
  <c r="H43" i="3"/>
  <c r="G43" i="3"/>
  <c r="F43" i="3"/>
  <c r="E43" i="3"/>
  <c r="D43" i="3"/>
  <c r="C43" i="3"/>
  <c r="G158" i="3" l="1"/>
  <c r="H134" i="3"/>
  <c r="D134" i="3"/>
  <c r="G155" i="3"/>
  <c r="O254" i="3"/>
  <c r="O258" i="3"/>
  <c r="O262" i="3"/>
  <c r="O266" i="3"/>
  <c r="I240" i="3"/>
  <c r="K115" i="3"/>
  <c r="K117" i="3"/>
  <c r="K119" i="3"/>
  <c r="K121" i="3"/>
  <c r="K123" i="3"/>
  <c r="K125" i="3"/>
  <c r="K127" i="3"/>
  <c r="K129" i="3"/>
  <c r="K131" i="3"/>
  <c r="K133" i="3"/>
  <c r="G134" i="3"/>
  <c r="G159" i="3"/>
  <c r="I229" i="3"/>
  <c r="G160" i="3"/>
  <c r="G149" i="3"/>
  <c r="G153" i="3"/>
  <c r="G157" i="3"/>
  <c r="O256" i="3"/>
  <c r="O259" i="3"/>
  <c r="O260" i="3"/>
  <c r="O261" i="3"/>
  <c r="O263" i="3"/>
  <c r="O264" i="3"/>
  <c r="O265" i="3"/>
  <c r="O267" i="3"/>
  <c r="O268" i="3"/>
  <c r="I231" i="3"/>
  <c r="I236" i="3"/>
  <c r="I239" i="3"/>
  <c r="K116" i="3"/>
  <c r="K118" i="3"/>
  <c r="K120" i="3"/>
  <c r="K124" i="3"/>
  <c r="K126" i="3"/>
  <c r="K128" i="3"/>
  <c r="K130" i="3"/>
  <c r="K132" i="3"/>
  <c r="I234" i="3"/>
  <c r="O257" i="3"/>
  <c r="I237" i="3"/>
  <c r="E211" i="3"/>
  <c r="O255" i="3"/>
  <c r="N269" i="3"/>
  <c r="J134" i="3"/>
  <c r="I235" i="3"/>
  <c r="I238" i="3"/>
  <c r="E214" i="3"/>
  <c r="G156" i="3"/>
  <c r="E212" i="3"/>
  <c r="O251" i="3"/>
  <c r="E213" i="3"/>
  <c r="I226" i="3"/>
  <c r="I232" i="3"/>
  <c r="K122" i="3"/>
  <c r="J269" i="3"/>
  <c r="I227" i="3"/>
  <c r="G152" i="3"/>
  <c r="L269" i="3"/>
  <c r="O250" i="3"/>
  <c r="E207" i="3"/>
  <c r="I225" i="3"/>
  <c r="I228" i="3"/>
  <c r="I230" i="3"/>
  <c r="I233" i="3"/>
  <c r="I241" i="3"/>
  <c r="F134" i="3"/>
  <c r="O252" i="3"/>
  <c r="O253" i="3"/>
  <c r="I134" i="3"/>
  <c r="G147" i="3"/>
  <c r="K269" i="3"/>
  <c r="M269" i="3"/>
  <c r="E134" i="3"/>
  <c r="G154" i="3"/>
  <c r="E209" i="3"/>
  <c r="F269" i="3"/>
  <c r="G151" i="3"/>
  <c r="I269" i="3"/>
  <c r="K114" i="3"/>
  <c r="H61" i="3"/>
  <c r="I224" i="3"/>
  <c r="D161" i="3"/>
  <c r="E161" i="3"/>
  <c r="F161" i="3"/>
  <c r="F242" i="3"/>
  <c r="E199" i="3"/>
  <c r="E201" i="3"/>
  <c r="E203" i="3"/>
  <c r="E205" i="3"/>
  <c r="G145" i="3"/>
  <c r="I223" i="3"/>
  <c r="O249" i="3"/>
  <c r="E197" i="3"/>
  <c r="G144" i="3"/>
  <c r="G146" i="3"/>
  <c r="G148" i="3"/>
  <c r="G150" i="3"/>
  <c r="E195" i="3"/>
  <c r="G141" i="3"/>
  <c r="G142" i="3"/>
  <c r="G143" i="3"/>
  <c r="J88" i="3"/>
  <c r="O248" i="3"/>
  <c r="C269" i="3"/>
  <c r="G269" i="3"/>
  <c r="E269" i="3"/>
  <c r="D269" i="3"/>
  <c r="H269" i="3"/>
  <c r="G77" i="3"/>
  <c r="D89" i="3"/>
  <c r="I222" i="3"/>
  <c r="D242" i="3"/>
  <c r="E242" i="3"/>
  <c r="G242" i="3"/>
  <c r="C242" i="3"/>
  <c r="C215" i="3"/>
  <c r="E196" i="3"/>
  <c r="E198" i="3"/>
  <c r="E200" i="3"/>
  <c r="E202" i="3"/>
  <c r="E204" i="3"/>
  <c r="E206" i="3"/>
  <c r="E208" i="3"/>
  <c r="E210" i="3"/>
  <c r="D215" i="3"/>
  <c r="E194" i="3"/>
  <c r="D188" i="3"/>
  <c r="E168" i="3"/>
  <c r="E170" i="3"/>
  <c r="E172" i="3"/>
  <c r="E174" i="3"/>
  <c r="E176" i="3"/>
  <c r="E178" i="3"/>
  <c r="E180" i="3"/>
  <c r="E182" i="3"/>
  <c r="E184" i="3"/>
  <c r="E186" i="3"/>
  <c r="E169" i="3"/>
  <c r="E171" i="3"/>
  <c r="E173" i="3"/>
  <c r="E175" i="3"/>
  <c r="E177" i="3"/>
  <c r="E179" i="3"/>
  <c r="E181" i="3"/>
  <c r="E183" i="3"/>
  <c r="E185" i="3"/>
  <c r="E187" i="3"/>
  <c r="E167" i="3"/>
  <c r="C188" i="3"/>
  <c r="G140" i="3"/>
  <c r="C161" i="3"/>
  <c r="K113" i="3"/>
  <c r="C134" i="3"/>
  <c r="J84" i="3"/>
  <c r="H89" i="3"/>
  <c r="J106" i="3"/>
  <c r="J105" i="3"/>
  <c r="G69" i="3"/>
  <c r="I77" i="3"/>
  <c r="E89" i="3"/>
  <c r="I89" i="3"/>
  <c r="F89" i="3"/>
  <c r="D77" i="3"/>
  <c r="H77" i="3"/>
  <c r="J95" i="3"/>
  <c r="G107" i="3"/>
  <c r="J99" i="3"/>
  <c r="J103" i="3"/>
  <c r="I107" i="3"/>
  <c r="F107" i="3"/>
  <c r="J96" i="3"/>
  <c r="J100" i="3"/>
  <c r="J104" i="3"/>
  <c r="D107" i="3"/>
  <c r="J98" i="3"/>
  <c r="J102" i="3"/>
  <c r="H107" i="3"/>
  <c r="E107" i="3"/>
  <c r="J97" i="3"/>
  <c r="J101" i="3"/>
  <c r="C107" i="3"/>
  <c r="J83" i="3"/>
  <c r="G89" i="3"/>
  <c r="J87" i="3"/>
  <c r="J86" i="3"/>
  <c r="J85" i="3"/>
  <c r="C89" i="3"/>
  <c r="F69" i="3"/>
  <c r="J76" i="3"/>
  <c r="J75" i="3"/>
  <c r="E77" i="3"/>
  <c r="F77" i="3"/>
  <c r="C77" i="3"/>
  <c r="D69" i="3"/>
  <c r="H69" i="3"/>
  <c r="E69" i="3"/>
  <c r="J68" i="3"/>
  <c r="J67" i="3"/>
  <c r="C69" i="3"/>
  <c r="J60" i="3"/>
  <c r="J59" i="3"/>
  <c r="C61" i="3"/>
  <c r="J57" i="3"/>
  <c r="I51" i="3"/>
  <c r="J46" i="3"/>
  <c r="C51" i="3"/>
  <c r="G51" i="3"/>
  <c r="D51" i="3"/>
  <c r="H51" i="3"/>
  <c r="J45" i="3"/>
  <c r="F51" i="3"/>
  <c r="J44" i="3"/>
  <c r="E51" i="3"/>
  <c r="J48" i="3"/>
  <c r="J49" i="3"/>
  <c r="J47" i="3"/>
  <c r="J43" i="3"/>
  <c r="J50" i="3"/>
  <c r="K134" i="3" l="1"/>
  <c r="O269" i="3"/>
  <c r="J77" i="3"/>
  <c r="G161" i="3"/>
  <c r="E215" i="3"/>
  <c r="I221" i="3"/>
  <c r="I242" i="3" s="1"/>
  <c r="H242" i="3"/>
  <c r="E188" i="3"/>
  <c r="J107" i="3"/>
  <c r="J89" i="3"/>
  <c r="J69" i="3"/>
  <c r="G61" i="3"/>
  <c r="I61" i="3"/>
  <c r="J58" i="3"/>
  <c r="D61" i="3"/>
  <c r="E61" i="3"/>
  <c r="J51" i="3"/>
  <c r="J61" i="3" l="1"/>
  <c r="F61" i="3"/>
  <c r="I25" i="3"/>
  <c r="H25" i="3"/>
  <c r="G25" i="3"/>
  <c r="F25" i="3"/>
  <c r="E25" i="3"/>
  <c r="D25" i="3"/>
  <c r="C25" i="3"/>
  <c r="I24" i="3"/>
  <c r="H24" i="3"/>
  <c r="G24" i="3"/>
  <c r="F24" i="3"/>
  <c r="E24" i="3"/>
  <c r="D24" i="3"/>
  <c r="C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H11" i="3"/>
  <c r="G11" i="3"/>
  <c r="F11" i="3"/>
  <c r="E11" i="3"/>
  <c r="D11" i="3"/>
  <c r="C11" i="3"/>
  <c r="I10" i="3"/>
  <c r="H10" i="3"/>
  <c r="G10" i="3"/>
  <c r="F10" i="3"/>
  <c r="E10" i="3"/>
  <c r="D10" i="3"/>
  <c r="C10" i="3"/>
  <c r="I9" i="3"/>
  <c r="H9" i="3"/>
  <c r="G9" i="3"/>
  <c r="F9" i="3"/>
  <c r="E9" i="3"/>
  <c r="D9" i="3"/>
  <c r="C9" i="3"/>
  <c r="I8" i="3"/>
  <c r="H8" i="3"/>
  <c r="G8" i="3"/>
  <c r="F8" i="3"/>
  <c r="E8" i="3"/>
  <c r="D8" i="3"/>
  <c r="C8" i="3"/>
  <c r="I7" i="3"/>
  <c r="H7" i="3"/>
  <c r="G7" i="3"/>
  <c r="F7" i="3"/>
  <c r="E7" i="3"/>
  <c r="D7" i="3"/>
  <c r="C7" i="3"/>
  <c r="I6" i="3"/>
  <c r="H6" i="3"/>
  <c r="G6" i="3"/>
  <c r="F6" i="3"/>
  <c r="E6" i="3"/>
  <c r="D6" i="3"/>
  <c r="C6" i="3"/>
  <c r="I5" i="3"/>
  <c r="H5" i="3"/>
  <c r="G5" i="3"/>
  <c r="F5" i="3"/>
  <c r="E5" i="3"/>
  <c r="D5" i="3"/>
  <c r="C5"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E37" i="3" l="1"/>
  <c r="I37" i="3"/>
  <c r="F37" i="3"/>
  <c r="C37" i="3"/>
  <c r="G37" i="3"/>
  <c r="D37" i="3"/>
  <c r="H37" i="3"/>
  <c r="J9" i="3"/>
  <c r="J13" i="3"/>
  <c r="J17" i="3"/>
  <c r="J21" i="3"/>
  <c r="J7" i="3"/>
  <c r="J11" i="3"/>
  <c r="J15" i="3"/>
  <c r="J19" i="3"/>
  <c r="J25" i="3"/>
  <c r="J23" i="3"/>
  <c r="J20" i="3"/>
  <c r="J16" i="3"/>
  <c r="J12" i="3"/>
  <c r="J8" i="3"/>
  <c r="J24" i="3"/>
  <c r="J22" i="3"/>
  <c r="J18" i="3"/>
  <c r="J14" i="3"/>
  <c r="J10" i="3"/>
  <c r="J6" i="3"/>
  <c r="J32" i="3" l="1"/>
  <c r="J33" i="3" l="1"/>
  <c r="J35" i="3"/>
  <c r="J34" i="3"/>
  <c r="J36" i="3"/>
  <c r="H26" i="3"/>
  <c r="C26" i="3"/>
  <c r="E26" i="3"/>
  <c r="I26" i="3"/>
  <c r="G26" i="3"/>
  <c r="D26" i="3"/>
  <c r="F26" i="3"/>
  <c r="J5" i="3"/>
  <c r="J26" i="3" s="1"/>
  <c r="J37" i="3" l="1"/>
</calcChain>
</file>

<file path=xl/sharedStrings.xml><?xml version="1.0" encoding="utf-8"?>
<sst xmlns="http://schemas.openxmlformats.org/spreadsheetml/2006/main" count="5156" uniqueCount="827">
  <si>
    <t>بيانات واقعة القبض/الاتهام</t>
  </si>
  <si>
    <t>بيانات المنتج الإبداعي</t>
  </si>
  <si>
    <t>ملاحظات</t>
  </si>
  <si>
    <t>م</t>
  </si>
  <si>
    <t>تاريخ الواقعة</t>
  </si>
  <si>
    <t>محافظة الواقعة</t>
  </si>
  <si>
    <t>الإقليم الجغرافي</t>
  </si>
  <si>
    <t>مكان الواقعة</t>
  </si>
  <si>
    <t>اسم مميز/إعلامي للواقعة</t>
  </si>
  <si>
    <t>اسم السجين أو المحبوس</t>
  </si>
  <si>
    <t>اسم شهرة</t>
  </si>
  <si>
    <t>النوع الاجتماعي</t>
  </si>
  <si>
    <t>الوظيفة</t>
  </si>
  <si>
    <t>محل الإقامة</t>
  </si>
  <si>
    <t>تاريخ تحرير/نشر المنتج الإبداعي</t>
  </si>
  <si>
    <t>نوع المنتج الإبداعي</t>
  </si>
  <si>
    <t>هدف المنشور</t>
  </si>
  <si>
    <t>نص المنتج الإبداعي</t>
  </si>
  <si>
    <t>الوضع القانوني وقت كتابة الرسالة</t>
  </si>
  <si>
    <t>رقم القضية أو المحضر</t>
  </si>
  <si>
    <t>الإتهامات الموجهة</t>
  </si>
  <si>
    <t>الأحراز</t>
  </si>
  <si>
    <t>أحكام وبيانات قضائية أخرى</t>
  </si>
  <si>
    <t>رابط 1</t>
  </si>
  <si>
    <t>رابط 2</t>
  </si>
  <si>
    <t>رابط 3</t>
  </si>
  <si>
    <t>رابط 4</t>
  </si>
  <si>
    <t>رابط 5</t>
  </si>
  <si>
    <t>بيانات مستبعدة</t>
  </si>
  <si>
    <t>الفئة العمرية</t>
  </si>
  <si>
    <t>بالغ - قاصر</t>
  </si>
  <si>
    <t>فئة الوظيفة</t>
  </si>
  <si>
    <t>تصنيف الوضع القانوني</t>
  </si>
  <si>
    <t>16-20/12/2011</t>
  </si>
  <si>
    <t>رسالة مُجَهَّلة الهوية</t>
  </si>
  <si>
    <t>غير معلوم</t>
  </si>
  <si>
    <t>القاهرة</t>
  </si>
  <si>
    <t>الدقهلية</t>
  </si>
  <si>
    <t>الغربية</t>
  </si>
  <si>
    <t>الجيزة</t>
  </si>
  <si>
    <t>الإسكندرية</t>
  </si>
  <si>
    <t>الشرقية</t>
  </si>
  <si>
    <t>كفر الشيخ</t>
  </si>
  <si>
    <t>الفيوم</t>
  </si>
  <si>
    <t>البحيرة</t>
  </si>
  <si>
    <t>المنوفية</t>
  </si>
  <si>
    <t>بني سويف</t>
  </si>
  <si>
    <t>السويس</t>
  </si>
  <si>
    <t>دمياط</t>
  </si>
  <si>
    <t>بورسعيد</t>
  </si>
  <si>
    <t>القليوبية</t>
  </si>
  <si>
    <t>أسوان</t>
  </si>
  <si>
    <t>المنيا</t>
  </si>
  <si>
    <t>قنا</t>
  </si>
  <si>
    <t>الإسماعيلية</t>
  </si>
  <si>
    <t>أسيوط</t>
  </si>
  <si>
    <t>مركز المنصورة - سندوب</t>
  </si>
  <si>
    <t>قصر النيل</t>
  </si>
  <si>
    <t>أكتوبر ثان</t>
  </si>
  <si>
    <t>مدينة نصر أول - ميدان رابعة العدوية</t>
  </si>
  <si>
    <t>العجوزة</t>
  </si>
  <si>
    <t>بندر بني سويف - نادي قضاة بني سويف</t>
  </si>
  <si>
    <t>الأزبكية - رمسيس ودار القضاء</t>
  </si>
  <si>
    <t>المنصورة أول - جامعة المنصورة</t>
  </si>
  <si>
    <t>قصر النيل - نقابة الصحفيين</t>
  </si>
  <si>
    <t>المنتزه أول</t>
  </si>
  <si>
    <t>القناطر الخيرية - سجن القناطر الخيرية</t>
  </si>
  <si>
    <t>برج العرب - سجن برج العرب</t>
  </si>
  <si>
    <t>دمياط أول - ميدان سرور والبوسطة</t>
  </si>
  <si>
    <t>كفر الشيخ أول - ستاد كفر الشيخ</t>
  </si>
  <si>
    <t>بولاق الدكرور</t>
  </si>
  <si>
    <t>مدينة 6 أكتوبر</t>
  </si>
  <si>
    <t>مركز دمياط</t>
  </si>
  <si>
    <t>العطارين - كنيسة مارجرجس ومناطق أخرى</t>
  </si>
  <si>
    <t>بلبيس</t>
  </si>
  <si>
    <t>بندر الفيوم</t>
  </si>
  <si>
    <t>الوراق</t>
  </si>
  <si>
    <t>برج العرب</t>
  </si>
  <si>
    <t>حلوان</t>
  </si>
  <si>
    <t>ترسا</t>
  </si>
  <si>
    <t>أمن دولة</t>
  </si>
  <si>
    <t>قصر النيل - ميدان طلعت حرب</t>
  </si>
  <si>
    <t>السيدة زينب - محيط مجلس الوزراء</t>
  </si>
  <si>
    <t>دمياط أول</t>
  </si>
  <si>
    <t>مدينة نصر أول - محكمة مدينة نصر</t>
  </si>
  <si>
    <t>الخصوص</t>
  </si>
  <si>
    <t>الأزبكية</t>
  </si>
  <si>
    <t>السيدة زينب</t>
  </si>
  <si>
    <t>أحداث مركز المنصورة - سندوب قضية قتل حارس قاضي محاكمة مرسي 28-2-2014</t>
  </si>
  <si>
    <t>قضية التخابر مع قطر - مرسي ومؤسسة الرئاسة 2-9-2014</t>
  </si>
  <si>
    <t>فض اعتصام رابعة العدوية - مدينة نصر أول 14-8-2013</t>
  </si>
  <si>
    <t>قضية غرفة عمليات رابعة - إدارة الاعتصام - مدينة نصر أول 14-8-2013</t>
  </si>
  <si>
    <t>عمل صحفي - نيابة وسط القاهرة - الصحفيين الثلاثة 26-9-2016</t>
  </si>
  <si>
    <t>محاكمة عسكرية -الواسطي - 14 شخص - حرق مزرعة ضابط بالوسطي - قضية رقم 43 لسنة 2017</t>
  </si>
  <si>
    <t>مداهمات امنية - مكملين 2 - قضية رقم 977 لسنة 2017 حصر أمن دولة عليا</t>
  </si>
  <si>
    <t>أحداث 6 أكتوبر - رمسيس ودار القضاء - قضية اقتحام التحرير وقسم الأزبكية 6-10-2013</t>
  </si>
  <si>
    <t>قضية أمن دولة - تنظيم الوايت نايتس - قضية رقم 127 لسنة 2015 حصر أمن دولة عليا</t>
  </si>
  <si>
    <t>إحتجاجات نقل السفارة الأمريكية للقدس - نقابة الصحفيين 8-12-2017</t>
  </si>
  <si>
    <t>أحداث القناطر الخيرية - سجن القناطر - تفتيش أثناء زيارة 6-5-2017</t>
  </si>
  <si>
    <t>مداهمات امنية - خلية داعش بالدلتا - وكالة اعماق - قضية رقم 148 لسنة 2017 حصر أمن دولة عليا</t>
  </si>
  <si>
    <t>زيارة محتحز - سجن برج العرب 27-11-2017</t>
  </si>
  <si>
    <t>أحداث دمياط أول - ميدان سرور والبوسطة شروع في قتل 9 اشخاص واصابة مجندين بخرطوش 5-5-2015</t>
  </si>
  <si>
    <t>أحداث كفر الشيخ - ستاد كفر الشيخ تفجير الكلية الحربية 15-4-2015</t>
  </si>
  <si>
    <t>مداهمات أمنية - بولاق الدكرور - على ذمة قضايا متعددة</t>
  </si>
  <si>
    <t>مداهمات امنية - دمياط 26-12-2017</t>
  </si>
  <si>
    <t>أحداث تفجيرات الكنائس الثلاثة ( البطرسية بالعباسية، والمرقسية بالإسكندرية، وماري جرجس بطنطا ) - 11-12-2015</t>
  </si>
  <si>
    <t>أحداث الفيوم - 18-5-2017</t>
  </si>
  <si>
    <t>عمل صحفي - تغطية أحداث الوراق - وسط البلد - 26-9-2017</t>
  </si>
  <si>
    <t>مداهمات أمنية - القبض على ذمة قضايا متعددة</t>
  </si>
  <si>
    <t>أحداث برج العرب خلية إرهابية - تنفيذ 32 تفجير 18-2-2015</t>
  </si>
  <si>
    <t>قضية كتائب حلوان والخلايا النوعية - جنوب القاهرة - حلوان 14-8-2014</t>
  </si>
  <si>
    <t>أحداث بلبيس - قضية 5507 - سنة 2015</t>
  </si>
  <si>
    <t>أحداث المنتزه أول - سيدي بشر 27-9-2013</t>
  </si>
  <si>
    <t>مداهمات أمنية - ترسا بالجيزة 29-8-2013 على ذمة قضايا متعددة بالقاهرة</t>
  </si>
  <si>
    <t>مداهمات امنية - المنصورة أول خلية طلاب الجامعة 5-2-2015</t>
  </si>
  <si>
    <t>ولاية سيناء - محاولة اغتيال السيسي - خلية الباكوشي - قضية رقم 502 لسنة 2015 حصر أمن دولة عليا</t>
  </si>
  <si>
    <t>مداهمات امنية - أكتوبر - قضية مؤسسة مدي - هشام جعفر 21-10-2015</t>
  </si>
  <si>
    <t>أحداث قصر النيل - وقفة طلعت حرب قضية 324 8-1-2014</t>
  </si>
  <si>
    <t>أحداث مجلس الوزراء حرق المجمع العلمي 16-20 ديسمبر 2011</t>
  </si>
  <si>
    <t>عمل صحفي - قصر النيل - تصوير تقرير ميداني 26-9-2016</t>
  </si>
  <si>
    <t>قضية أمن دولة - تنظيم الوايت نايتس - قضية رقم 127 لسنه 2015 حصر أمن دولة عليا</t>
  </si>
  <si>
    <t>أحداث مدينة نصر أول - محكمة مدينة نصر تجمهر حازمون بعد إحتجاز أحمد عرفه - حصار محكمة مدينة نصر 19-12-2012</t>
  </si>
  <si>
    <t>مداهمات أمنية - جسر السويس - تفجير كمين الخصوص 28-10-2016</t>
  </si>
  <si>
    <t>أحداث المنصورة أول - جامعة المنصورة - 5-2-2015</t>
  </si>
  <si>
    <t>مداهمات أمنية - القاهرة - قضية أغنية بلحة - مارس 2018</t>
  </si>
  <si>
    <t>مداهمات أمنية - الجيزة - نوفمبر 2018</t>
  </si>
  <si>
    <t>مداهمات أمنية - 13-6-2016</t>
  </si>
  <si>
    <t>كمين أمني - مطار القاهرة - قضية رقم 441 18/8/2018</t>
  </si>
  <si>
    <t>مداهمات أمنية - الأزبكية</t>
  </si>
  <si>
    <t>كمين أمني - مترو الأنفاق - إحتجاجات رفع أسعار التذاكر</t>
  </si>
  <si>
    <t>مداهمات أمنية - السيدة زينب - القضية رقم 621 14-10-2018</t>
  </si>
  <si>
    <t>احمد محمد عارف علي</t>
  </si>
  <si>
    <t>اسراء خالد محمد سعيد</t>
  </si>
  <si>
    <t>اسلام زكريا محمد الرفاعي</t>
  </si>
  <si>
    <t>حسام السويفي</t>
  </si>
  <si>
    <t>حنان بدر الدين</t>
  </si>
  <si>
    <t>خالد حمدي عبد الوهاب احمد رضوان</t>
  </si>
  <si>
    <t>خالد رفعت جاد عسكر</t>
  </si>
  <si>
    <t>ساره عاطف جاد الله</t>
  </si>
  <si>
    <t>ساره محمد رمضان علي ابراهيم</t>
  </si>
  <si>
    <t>سامح عبد الله محمد يوسف</t>
  </si>
  <si>
    <t>صلاح الدين عبد الحليم مرسي سلطان</t>
  </si>
  <si>
    <t>عبد الرحمن زغلول</t>
  </si>
  <si>
    <t>عبد الرحمن مصطفي احمد عويضه</t>
  </si>
  <si>
    <t>عبد الناصر ابو راتب اللواج</t>
  </si>
  <si>
    <t>عبير الصفتي</t>
  </si>
  <si>
    <t>عصام عبد الرحمن محمد سلطان</t>
  </si>
  <si>
    <t>عصام محمد محمود عقل</t>
  </si>
  <si>
    <t>علياء نصر الدين حسن نصر عواد</t>
  </si>
  <si>
    <t>عمار محمد احمد</t>
  </si>
  <si>
    <t>غاده عبد العزيز عبد الباسط</t>
  </si>
  <si>
    <t>كريم مصطفي سيد محمد محمود</t>
  </si>
  <si>
    <t>محمد حسن مصطفي</t>
  </si>
  <si>
    <t>محمد محمد ابراهيم البلتاجي</t>
  </si>
  <si>
    <t>محمود عبد الشكور ابو زيد عطيه الله</t>
  </si>
  <si>
    <t>محمود نافع عاشور احمد ورده</t>
  </si>
  <si>
    <t>معتز احمد محمد حسن صبيح</t>
  </si>
  <si>
    <t>هشام احمد عوض جعفر</t>
  </si>
  <si>
    <t>محمود محمد عبد العزيز عوض</t>
  </si>
  <si>
    <t>عبد الرحمن محمد مصطفي المرسي الجندي</t>
  </si>
  <si>
    <t>احمد سعد دومه سعد</t>
  </si>
  <si>
    <t>حمدي مختار علي</t>
  </si>
  <si>
    <t>جمهور الزمالك بسجن طرة</t>
  </si>
  <si>
    <t>محمد حازم صلاح ابو اسماعيل</t>
  </si>
  <si>
    <t xml:space="preserve">محمد ناصر عرفه ابراهيم </t>
  </si>
  <si>
    <t>محبوس مجهول</t>
  </si>
  <si>
    <t>محبوس بسجن العقرب بطرة</t>
  </si>
  <si>
    <t>محبوسات بسجن دمنهور العمومي</t>
  </si>
  <si>
    <t>محبوس بسجن طرة - العقرب</t>
  </si>
  <si>
    <t>احمد عبد القادر عوض علي الشوري</t>
  </si>
  <si>
    <t>اسامه الهادي</t>
  </si>
  <si>
    <t>محمد احمد عشري</t>
  </si>
  <si>
    <t>اسلام جمال العشري</t>
  </si>
  <si>
    <t>احمد عثمان</t>
  </si>
  <si>
    <t>جلال البحيري</t>
  </si>
  <si>
    <t>زينب ابو عونه</t>
  </si>
  <si>
    <t>عبد الرحمن عبد الحميد</t>
  </si>
  <si>
    <t>عزيزه هارون</t>
  </si>
  <si>
    <t>محمد زهران</t>
  </si>
  <si>
    <t>محمد فتحي مؤمن</t>
  </si>
  <si>
    <t>مصطفي الاعصر</t>
  </si>
  <si>
    <t>معتز ودنان</t>
  </si>
  <si>
    <t>منال محمود احمد عثمان</t>
  </si>
  <si>
    <t>وليد شوقي</t>
  </si>
  <si>
    <t>ياسر محمد حجازي البحراوي</t>
  </si>
  <si>
    <t>احمد عارف</t>
  </si>
  <si>
    <t>اسراء خالد</t>
  </si>
  <si>
    <t>خُرم</t>
  </si>
  <si>
    <t>خالد عسكر</t>
  </si>
  <si>
    <t>ساره رمضان</t>
  </si>
  <si>
    <t>صلاح سلطان</t>
  </si>
  <si>
    <t>عصام سلطان</t>
  </si>
  <si>
    <t>عصام عقل</t>
  </si>
  <si>
    <t>علياء عواد</t>
  </si>
  <si>
    <t>محمد البلتاجي</t>
  </si>
  <si>
    <t>شوكان</t>
  </si>
  <si>
    <t>هشام جعفر</t>
  </si>
  <si>
    <t>ياسين محمد</t>
  </si>
  <si>
    <t>عبد الرحمن الجندي</t>
  </si>
  <si>
    <t>احمد دومه</t>
  </si>
  <si>
    <t>حمدي الزعيم</t>
  </si>
  <si>
    <t>حازم ابو اسماعيل</t>
  </si>
  <si>
    <t>اسلام عشري</t>
  </si>
  <si>
    <t>تريكه</t>
  </si>
  <si>
    <t>نوع مكان الاحتجاز</t>
  </si>
  <si>
    <t>مكان الاحتجاز حيث الإنتاج الإبداعي</t>
  </si>
  <si>
    <t>عنوان المنتج الإبداعي وفقاً لذويه أو الناشر أو حسب المحتوى</t>
  </si>
  <si>
    <t>منطقة سجون طرة ب - سجن الاستقبال</t>
  </si>
  <si>
    <t>منطقة سجون طرة ب - سجن شديد الحراسة - العقرب</t>
  </si>
  <si>
    <t>منطقة سجون القناطر</t>
  </si>
  <si>
    <t>منطقة سجون طرة</t>
  </si>
  <si>
    <t>منطقة سجون طرة أ - سجن القاهرة</t>
  </si>
  <si>
    <t>منطقة سجون القناطر - سجن النساء</t>
  </si>
  <si>
    <t>سجن دمنهور العمومي - الأبعادية</t>
  </si>
  <si>
    <t>منطقة سجون برج العرب</t>
  </si>
  <si>
    <t>منطقة سجون وادي النطرون</t>
  </si>
  <si>
    <t>منطقة سجون طرة ب - سجن شديد الحراسة 2- العقرب 2</t>
  </si>
  <si>
    <t>قسم شرطة الأزبكية</t>
  </si>
  <si>
    <t>بالغ</t>
  </si>
  <si>
    <t>قاصر</t>
  </si>
  <si>
    <t>ذكر</t>
  </si>
  <si>
    <t>صحفي</t>
  </si>
  <si>
    <t>خريج</t>
  </si>
  <si>
    <t>طالب تعليم عالي</t>
  </si>
  <si>
    <t>طبيب - أسنان</t>
  </si>
  <si>
    <t>أنثى</t>
  </si>
  <si>
    <t>ربة منزل</t>
  </si>
  <si>
    <t>طبيب</t>
  </si>
  <si>
    <t>صحفي - قناة مصر 25 - مدير إنتاج</t>
  </si>
  <si>
    <t>طالب تعليم عالي - جامعة المنصورة - علوم</t>
  </si>
  <si>
    <t>طالب تعليم عالي - تربية نوعية - دراسات عليا</t>
  </si>
  <si>
    <t xml:space="preserve">أعمال حرة - استورجي </t>
  </si>
  <si>
    <t>عضو هيئة تدريس - جامعة القاهرة - أستاذ جامعي - شريعة إسلامية</t>
  </si>
  <si>
    <t>صحفي - مصور - حر</t>
  </si>
  <si>
    <t>محامي - حر</t>
  </si>
  <si>
    <t>طالب تعليم عالي - معهد فني صناعي</t>
  </si>
  <si>
    <t>صحفي - شبكة رصد الإخبارية - مراسل</t>
  </si>
  <si>
    <t>طالب تعليم عالي - جامعة الإسكندرية - الإعلام</t>
  </si>
  <si>
    <t>صحفي - جريدة النبا</t>
  </si>
  <si>
    <t>عضو هيئة تدريس - جامعة الازهر - أستاذ جامعي - انف واذن وحنجره</t>
  </si>
  <si>
    <t>رئيس مجلس أمناء مؤسسة مدى</t>
  </si>
  <si>
    <t>طالب تعليم عالي - الجامعة الألمانية بالقاهرة - الهندسة - أولى</t>
  </si>
  <si>
    <t>قطاع خاص وأعمال حرة</t>
  </si>
  <si>
    <t>شاعر</t>
  </si>
  <si>
    <t>السن أو تاريخ الميلاد</t>
  </si>
  <si>
    <t>نشاط بالمجال العام</t>
  </si>
  <si>
    <t>القاهرة - حلوان</t>
  </si>
  <si>
    <t>القاهرة - المعادي</t>
  </si>
  <si>
    <t>القاهرة - مدينة نصر أول</t>
  </si>
  <si>
    <t>المتحدث الرسمي باسم جماعة الإخوان المسلمين</t>
  </si>
  <si>
    <t>البحيرة - أبوالمطامير</t>
  </si>
  <si>
    <t>الجيزة - بولاق الدكرور</t>
  </si>
  <si>
    <t>الجيزة - 6 أكتوبر</t>
  </si>
  <si>
    <t>دمياط - مركز دمياط</t>
  </si>
  <si>
    <t>كفر الشيخ - مركز كفر الشيخ</t>
  </si>
  <si>
    <t>جماعة الإخوان - الأمين العام السابق للمجلس الأعلى للشئون الإسلامية</t>
  </si>
  <si>
    <t>الشرقية - بلبيس</t>
  </si>
  <si>
    <t>الفيوم - اطسا</t>
  </si>
  <si>
    <t>نائب رئيس حزب الوسط</t>
  </si>
  <si>
    <t>حركة شايفينكم - منسق شايفنكم في اسيوط</t>
  </si>
  <si>
    <t>القليوبية - شبرا الخيمة</t>
  </si>
  <si>
    <t>عضو مجلس الشعب السابق</t>
  </si>
  <si>
    <t>الجيزة - الأهرام</t>
  </si>
  <si>
    <t>عضو في الائتلاف الوطني لحرية الاعلام</t>
  </si>
  <si>
    <t>القاهرة - السيده زينب</t>
  </si>
  <si>
    <t>القاهرة - القاهرة الجديدة ثان</t>
  </si>
  <si>
    <t>الجيزة - الدقي</t>
  </si>
  <si>
    <t>رقم 16850 لسنة 2014 جنايات كلي مركز المنصورة والمقيدة برقم 781 لسنة 2014 كلي جنوب االمنصورة والمقيدة برقم 232 لسنة 2014 حصر أمن الدولة العليا والمقيدة برقم 26 لسنة 2014 جنايات أمن الدولة العليا</t>
  </si>
  <si>
    <t>تكوين خلية تدعو لتكفير الحاكم وارتكاب اعمال إرهابية ضد قوات الجيش والشرطة وحيازة متفجرات واسلحة وقتل عمد لرقيب شرطة عبد اللة عبد اللة متولي حارس منزل عضو اليمين المستشار حسين قنديل في محاكمة مرسي</t>
  </si>
  <si>
    <t>رقم 10154 لسنة 2014 جنايات أكتوبر ثان والمقيدة برقم 3690 لسنة 2014 كلي جنوب الجيزة والمقيدة برقم 315 لسنة 2014 حصر نيابة أمن الدولة العليا</t>
  </si>
  <si>
    <t>رقم 15899 لسنة 2013 إداري مدينة نصر أول والمقيدة برقم 34150 لسنة 2015 جنايات مدينة نصر أول ورقم 2985 لسنة 2015 كلي شرق القاهرة</t>
  </si>
  <si>
    <t>قتل 4 ظباط و3 مجندين و10 اشخاص، شروع في قتل 55 ظابط و5 شرطيين و46 مجندين، التعدي بالضرب علي 10 ظباط و5 مجندين و3 اشخاص، إحتجاز 19 ظابط بدون وجة حق، التجمهر، تكوين وإدارة عصابة مسلحه، استعراض القوة والتلويح بالعنف، مقاومة السلطات، سرقة منقولات، تعطيل وسائل النقل البريه، احتلال مرافق عامة بالقوة (مدرستي مدينة نصر الثانوية الفندقية وعبد العزيز جاويش ومبنى إدارة الاسكان الخارجي بنات لجامعة الازهر برابعة ومسجد رابعة العدوية وملحقاته)، تخريب عمدي لممتلكات عامة (مسجد رابعة العدوية وقاعة المناسبات ومستشفي رابعة ومبنى الإدارة العامة للمرور ومدرستي عبد العزيز جاويش ومدينة نصر الثانوية الفندقية ومبنى إدارة الاسكان الخارجي بنات لجامعة الازهر برابعة واعمدة انارة والبنية التحتية بميدان رابعة ومدرعتين و42 سيارة شرطة)، اتلاف عمدي لممتلكات خاصة، حرق عمدي لممتلكات عامة (كابلات كهربيه)، تخريب وحرق عمدي لمبنى معد لاقامة شعائر دينية (مسجد رابعة)، حيازة مفرقعات واسلحة نارية مششخنة وغير مششخنة بدون ترخيص وذخيرة واسلحة بيضاء وادوات تستخدم في الاعتداء ومطبوعات تحريضيه</t>
  </si>
  <si>
    <t>رقم 2210 لسنة 2014 جنايات العجوزة والمقيدة برقم 59 لسنة 2014 كلي شمال الجيزة ورقم 317 لسنة 2013 حصر أمن الدولة العليا ورقم 5 لسنة 2014 جنايات أمن الدولة العليا</t>
  </si>
  <si>
    <t>تاسيس وإدارة وتمويل جماعة إرهابية مسلحه، ومدها بالاسلحة والذخائر، محاولة قلب دستور الدولة وشكل حكومتها بالقوه، تخريب عمدي للمتلكات، اذاعة وبت بيانات كاذبة عبر شبكة المعلومات الدولية وبعض القنوات الفضائيه، حيازة اجهزة اتصالات لاسلكية واجهزة بص ارسال واستقبال دون تصريح</t>
  </si>
  <si>
    <t>رقم 15060 لسنة 2016 جنح قصر النيل</t>
  </si>
  <si>
    <t>الانتماء لجماعة محظورة ونشر اخبار كاذبه</t>
  </si>
  <si>
    <t>رقم 34 لسنة 2015 جنايات عسكرية شمال القاهرة</t>
  </si>
  <si>
    <t>إشعال النيران بنادي القضاة وحرق سيارات رجال الشرطة والقضاه</t>
  </si>
  <si>
    <t>رقم 977 لسنة 2017 حصر أمن دولة</t>
  </si>
  <si>
    <t>اشتراكهما في اللجان الاعلامية والوحدات الالكترونية التابعة لتنظيم الإخوان، وذلك بتواصلهما مع المنابر الاعلامية الإخوانية كافة لنشر اخبار مفبركة عن الاوضاع السياسية والاقتصادية بالبلاد والتهكم علي الدولة المصرية ومؤسساتها لخلق حالة من الاحباط لدي جموع الشعب المصري ولتكدير السلم العام تحقيقا لهدف التنظيم الإرهابي في الانقضاض علي السلطة الشرعية بالبلاد / التظاهر دون الحصول علي ترخيص، وترويج افكار تحض علي كراهية النظام، والأنضمام لجماعة اسست خلافا لاحكام القانون والدستور الغرض منها تعطيل مؤسسات الدولة، ومنعها من ممارسة عملها، وتكوين خلية اعلامية موالية لجماعة محظوره</t>
  </si>
  <si>
    <t>رقم 10325 لسنة 2013 جنايات الأزبكية</t>
  </si>
  <si>
    <t>رقم 94 لسنة 2017 غرب القاهرة العسكرية</t>
  </si>
  <si>
    <t>قضايا عديدة</t>
  </si>
  <si>
    <t>التظاهر دون تصريح , والأنضمام لجماعة محظوره</t>
  </si>
  <si>
    <t>رقم 5163 لسنة 2017 جنح القناطر الخيرية</t>
  </si>
  <si>
    <t>الأنضمام لجماعة اسست علي خلاف احكام القانون وادخال ممنوعات لسجن القناطر</t>
  </si>
  <si>
    <t>رقم 148 لسنة 2017 حصر أمن دولة عليا</t>
  </si>
  <si>
    <t xml:space="preserve">الانتماء لجماعة محظورة والترويج لفعل إرهابي التورط في تاسيس شبكة إرهابية بمحافظات الدلتا، لاستهداف المنشات الحيويه، والاشتراك في اطلاق موقع علي الانترنت تابع لوكالة اعماق الالكترونيه، وارتكاب جرائم الأنضمام لتنظيم داعش الإرهابي، والتخطيط لقلب نظام الحكم، وبث اخبار كاذبه، وتصوير مقاطع فيديو للعمليات الإرهابية، ومعاداة اجهزة الدولة، وتكفير الحاكم، وتبني افكار متطرفه، والتحريض علي التظاهر
</t>
  </si>
  <si>
    <t>رقم 4337 لسنة 2015 جنايات دمياط أول والمقيدة برقم 818 لسنة 2015 كلي دمياط</t>
  </si>
  <si>
    <t>رقم 33 لسنة 2015 جنايات عسكرية جزئي طنطا والمقيدة برقم 325 لسنة 2015 جنايات عسكرية كلي الإسكندرية</t>
  </si>
  <si>
    <t>قتل عمد لـ الطالب محمد عيد عبد النبي مصطفي، الطالب علي سعد ذهني عبد الدايم، الطالب اسماعيل محمود عبد المنعم محمود، وشروع في قتل اخرين</t>
  </si>
  <si>
    <t>رقم 670 لسنة 2017</t>
  </si>
  <si>
    <t>رقم 1040 لسنة 2016 حصر أمن دولة عليا والمقيدة برقم 165 لسنة 2017 عسكرية الإسكندرية</t>
  </si>
  <si>
    <t>الأنضمام وتولي قيادة جماعة إرهابية اسست علي خلاف احكام القانون والدستور ومنع مؤسسات الدولة والسلطات العامة من ممارسة اعمالها، والاعتداء علي الحريات الشخصية للمواطنين والحقوق العامة والاضرار بالوحدة الوطنية والسلام الاجتماعي والأمن القومي</t>
  </si>
  <si>
    <t>رقم 1847 لسنة 2013 إداري بندر الفيوم</t>
  </si>
  <si>
    <t>تعطيل سير العمل</t>
  </si>
  <si>
    <t>رقم 1899 لسنة 2015 جنايات برج العرب ومحاضر رقم 13150 لسنة 2014 إداري سيدي جابر ورقم 32466 لسنة 2014 جنح باب شرقي ورقم 657 لسنة 2015 إداري كرموز ورقم 944 لسنة 2015 إداري باب شرقي ورقم 955 لسنة 2015 إداري باب شرقي</t>
  </si>
  <si>
    <t>تكوين خلية إرهابية وحيازة اسلحة نارية بدون ترخيص وذخيرة وتنفيذ العمليات التخريبية الاتيه: حرق سيارة شرطة بسيدي جابر، حرق محول كهرباء بالحضرة البحرية بباب شرقي، حرق سيارتي شرطة بكرموز، حرق مكتب مرور 26 يوليو بطريق الجيش بباب شرقي، حرق سيارتي شرطة النجدة بباب شرقي</t>
  </si>
  <si>
    <t>{ عدد 61 عبوة حديدية فارغة اسطوانية الشكل - عدد 3 كيس بلاستيك بداخلهم كمية من مسحوق كميائي ابيض اللون وعدد 2 كيس بلاستيك بداخلهما بودرة بني اللون - كيس بلاستيك بداخلة مادة صلبة رصاص اللون وعدد 7 كيس بلاستيك بداخلهم مسحوق ابيض اللون - كمية من مسحوق ابيض اللون - جركن بلاستيك بداخلة مادة سائلة غير معلومة - جركن بداخلة مادة سائلة حمراء اللون - كمية من الاسلاك الكهربائية - عدد 10 بطاريات ملفوفة بلاصق كرتون - عدد 7 هواتف محمولة ماركات والوان مختلفة - عدد 2 جهاز تابلت - فلاشة ميموري وعدد 13 قناع فانديتا - عدد 4 سبراي - عدد 10 ماسورة حديدية بطول 15 متر بقطر 5 بوصة - غطاء معدني دائري الشكل - لوح مسطح من النحاس 2×2 متر - ماكينة لحام كهرباء - صاروخ - اسطوانة صاروخ تجليخ - شنيور وعدد 2 خلاط نيكل - ماكينة سن معادن - عدد 3 ميزان مختلفة الاشكال والاحجام - كمية من القطع الحديدية مختلفة الاشكال والاحجام - ورقة مدون عليها بخط اليد كيفية عمل دائرة كهربائية عدد 2 خط اتصالات - خط فودافون وخط موبينيل - لفة سلك نحاسي - عدد من الدوائر الالكترونية - عدد 3 تايمر - عدد 7 مصابيح فارغة - عدد 2 لفة لحام قصدير - بكرة حبل صيد - عدد 12 قطعة بلاستيك سوداء اللون تستخدم لوضع البطاريات - عدد 12 قطعة بلاستيكية سوداء اللون بداخلهم عدد 8 بطاريات - عدد 9 بطارية قلم - كمية من المقاومات والمكثفات الكهربائية ومفك اختبار كهرباء وبنز معدني - كمية من الاوراق تتضمن ترددات القنوات الفضائية الداعمة لتنظيم الإخوان الإرهابي الحوار - مكملين - رابعة - الشرق - الشرعية - القدس وكمية من مطبوع بعنوان ضنك في ذكرى اليوم العالمي للفقر 17 أكتوبر ومزيل بعبارة احذروا من انتفاضة الفقراء عدد 2 قناع كرتوني علية صورة الرئيس المعزول وعدد 2 وشاح اصفر اللون مدون علية حزب الحرية والعدالة عدد 6 مطبوع اصفر اللون مدون علية رابعة رمز الصمود - شعار رابعة عدد 3 نسخ بعنوان المشهد السياسي - الوضع الاقليمي كمية من مطبوع بعنوان اعرفوهم معتقلين طلاب في سجون الانقلاب - هاتوا اخواتنا من الزنازين مطبوع اصفر اللون مدون علية اشارة رابعة ومن الخلف علم مصر - ملزمة مطبوعة ومصورة مدون عليها أطفال ضد الانتقلاب - كلنا رابعة عدد 2 بادج اصفر اللون مطبوع عليهما اشارة رابعة - بادج مطبوع علية شعار حزب الحرية والعدالة - السيارة رقم 6318 مصر ماركة هيونداي اكسيل زيتي اللون - السيارة رقم 3264 مصر ماركة فيات 128 زرقاء اللون }</t>
  </si>
  <si>
    <t>رقم 621 و451 و441 لسنة 2014 حصر أمن دولة عليا والمقيدة برقم 4459 لسنة 2015 جنايات حلوان ورقم 321 لسنة 2015 كلي جنوب القاهرة ورقم 451 لسنة 2014 حصر أمن الدولة العليا ورقم 29 لسنة 2015 جنايات أمن الدولة العليا</t>
  </si>
  <si>
    <t>تكوين خلية إرهابية والتخطيط لاعمال تخريبية واشاعة الفوضي، واطلاق النيران علي نقطة عرب الوالدة وعلي اتوبيس نقل عام بحلوان 14-8-2014، وقتل 3 مجندين بمحيط المدينة الجامعية بالازهر، واستهداف كوبري المشاة بطريق النصر بالمفرقعات، وتخريب 10 ابراج كهرباء ضغط عالي، وقتل معاون مباحث قسم 15 مايو ورقيب بقسم حلوان ومجند بمرور حلوان، وتنظيم تظاهرات بجنوب القاهرة، ومحاولة تخريب قسم حلوان وحي حلوان واتلاف 11 سيارة شرطة وسرقة احداها وتفجير سيارة خاصة، واحراز اسلحة نارية بدون ترخيص وذخيرة ومفرقعات ومتفجرات</t>
  </si>
  <si>
    <t>رقم 5507 لسنة 2015 جنايات بلبيس</t>
  </si>
  <si>
    <t>التجمهر، التظاهر بدون اخطار، استعراض القوة والتلويح بالعنف</t>
  </si>
  <si>
    <t>رقم 50976 لسنة 2014 جنايات المنتزه أول والمقيدة برقم 3823 لسنة 2014 كلي شرق الإسكندرية</t>
  </si>
  <si>
    <t>التجمهر واستعراض القوة والتلويح بالعنف</t>
  </si>
  <si>
    <t>رقم 1377 لسنة 2015 إداري المنصورة أول والمحاضر رقم 944 و1131 لسنة 2015 إداري المنصورة أول ورقم 530 و752 لسنة 2015 إداري المنصورة ثان ورقم 847 و866 لسنة 2015 إداري دكرنس</t>
  </si>
  <si>
    <t>تكوين خلية إرهابية وحيازة اسلحة نارية بدون ترخيص واسلحة بيضاء وذخيرة ومفرقعات ومتفجرات وتنفيذ العمليات الاتيه: زرع 3 عبوات ناسفة بشارع جيهان بالمنصورة أول 25-1-2015، واخري بشارع الترعة بالمنصورة أول 29-1-2015، واخري امام مساكن الشناوي بالمنصورة ثان 25-1-2015، واخري بمنطقة عزبة عقل بالمنصورة ثان 2-2-2015، واخري بمحطة سكك حديد دكرنس 31-1-2015، واخري امام المدرسة الثانوية الصناعية بنات بدكرنس 1-2-2015</t>
  </si>
  <si>
    <t>رقم 502 لسنة 2015 حصر أمن دولة عليا والتي ضم لها القضية رقم 447 لسنة 2015 حصر أمن دولة عليا والقضية رقم 452 لسنة 2016 حصر أمن دولة عليا والمقيدين برقم 148 لسنة 2017 جنايات عسكرية والمقيدة برقم 357 لسنة 2016 جنايات شرق العسكرية كلي</t>
  </si>
  <si>
    <t>التخطيط لاغتيال رئيس الجمهورية عبد الفتاح السيسي، أثناء زيارتة لمكة المكرمة لاداء العمرة في اغسطس 2014، حيث استغل المتهمون عملهم في برج الساعه، وادخلوا متفجرات الي سويس اوتيل حيث كان يعتقد ان السيسي سيقيم فية وحأول المتهمين تنفيذ عملية انتحاري ضد الرئيس تقوم بها زوجة احد المتهمين، لعدم خضوعها للتفتيش، غير ان الرئيس السيسي لم ينزل في الفندق المذكور تهم استهداف القوات المرابطة بكمين الزهور بشمال سيناء، واطلاق نيران علي اكمنة القوات المسلحة واستهدافها منها اكمنة في مناطق الوفاء والشلاق والقمبز وقبر عمير والخروبه، ومحاولة الاستيلاء علي كميني أبوسدرا وأبوالرفاعي وقسم شرطة الشيخ زويد، وراح ضحيتها اكثر من 40 إرهابيا، وزرع عبوات ناسفة بخط سير قوات الجيش والشرطة بالطريق الدولي الساحلي بطريق قسم رابع العريش وتفجيره، ورصد مبنى وزارة الداخلية ومبنى المخابرات الحربية براس سدر ومطار أبوحماد بالشرقية وسفارات روسيا وفرنسا وبلجيكا وبورما ومحطة الكهرباء المتنقلة براس سدر</t>
  </si>
  <si>
    <t>رقم 720 لسنة 2015 حصر أمن الدولة عليا</t>
  </si>
  <si>
    <t>الأنضمام لجماعة محظوره، وتلقي رشوة مالية من جهات اجنبية مقابل تقديم معلومات تمس الأمن القومي</t>
  </si>
  <si>
    <t>رقم 324 لسنة 2014 جنح قصر النيل</t>
  </si>
  <si>
    <t>خرق قانون التظاهر والتجمهر واستعراض القوة والتلويح بالعنف وقطع طريق واهانة ظباط</t>
  </si>
  <si>
    <t>استعراض القوه والتلويح بالعنف وتعطيل مترو الانفاق في محطه الشهداء وحيازه اسلحه وذخيره بدون ترخيص والانتماء لتنظيم ارهابي</t>
  </si>
  <si>
    <t>رقم 7363 لسنة 2011 اداري السيده زينب والمقيدة برقم 8629 لسنة 2011 جنايات السيده زينب والمقيدة برقم 3528 لسنة 2011 كلي جنوب القاهرة</t>
  </si>
  <si>
    <t xml:space="preserve">التجمهر، والتعدي علي قوات الشرطة والجيش، واستعراض القوه والتلويح بالعنف، وتعطيل المرور، وحرق عمدي واتلاف وتخريب لممتلكات عامة مباني المجمع العلمي ومجلس الوزراء ومجلس الشعب والشورى وهيئه الطرق والكباري والجهات الحكوميه الملحقه به، والتحريض علي العنف، وحيازه طلقات غاز مسيل للدموع وادوات للتعدي ومواد حارقه ومواد مخدره 3 متهمين وسلاح ابيض 8 متهمين، والقاء حجاره ومواد حارقه وكرات لهب، والشروع في اقتحام مبنى وزاره الداخلية، والشروع في حرق مبنىي المتحف المصري ومجمع التحرير، وحرق واتلاف سيارات عامة وخاصة، وسرقه كتب متهمين وطفايتان للحريق متهم واوراق لهيئه الطرق والكباري متهمين واموال نقديه متهم ومزأوله مهنه الطب دون ترخيص متهمين </t>
  </si>
  <si>
    <t>رقم 10560 لسنة 2016 جنح قصر النيل والمقيدة برقم 32 لسنة 2017 حصر أمن دولة عليا</t>
  </si>
  <si>
    <t>نشر اخبار كاذبه والأنضمام لجماعة محظوره،</t>
  </si>
  <si>
    <t>رقم 4337 لسنة 2015 جنايات قسم دمياط أول والمقيدة برقم 818 لسنة 2015 كلي دمياط</t>
  </si>
  <si>
    <t>رقم 3098 لسنة 2012 اداري مدينة نصر أول والمقيدة برقم 3363 لسنة 2016 جنايات مدينة نصر أول ورقم 20 لسنة 2016 كلي شرق القاهرة</t>
  </si>
  <si>
    <t>حصار مبنى محكمة مدينة نصر باستعمال القوه والتهديد والعنف مع أعضاء النيابة العامة، استعمال القوه والتهديد مع موظف عام رئيس نيابة مدينة نصر</t>
  </si>
  <si>
    <t>رقم 977 لسنة 2017 أمن دولة</t>
  </si>
  <si>
    <t>رقم 441 حصر أمن دولة عليا</t>
  </si>
  <si>
    <t>تاريخ أخر حكم قضائي</t>
  </si>
  <si>
    <t>بيانات قانونية وإجراءات متعلقة بالواقعة</t>
  </si>
  <si>
    <t>رقم المنتج طبقاً للأرشيف</t>
  </si>
  <si>
    <t>النصف الأول من عام 2018</t>
  </si>
  <si>
    <t>النصف الثاني من عام 2018</t>
  </si>
  <si>
    <t>روابط المصادر</t>
  </si>
  <si>
    <t>https://www.facebook.com/JeWar0/photos/p.614732012255557/614732012255557/?type=1</t>
  </si>
  <si>
    <t>http://fj-p.net/%D8%AF-%D8%A3%D8%AD%D9%85%D8%AF-%D8%B9%D8%A7%D8%B1%D9%81-%D9%8A%D9%83%D8%AA%D8%A8-%D9%85%D9%86-%D9%82%D9%81%D8%B5-%D8%A7%D9%84%D9%85%D8%AD%D9%83%D9%85%D8%A9-%D8%A3%D8%AA%D9%85%D9%88%D8%A7-%D8%A7/</t>
  </si>
  <si>
    <t>https://www.facebook.com/m.abdalgawad86/posts/10217601567769713</t>
  </si>
  <si>
    <t>https://www.facebook.com/Ahmedrshdy/posts/1893384070743126</t>
  </si>
  <si>
    <t>https://twitter.com/breakcuffsegy/status/972864785388797954</t>
  </si>
  <si>
    <t>https://www.facebook.com/ZenzanaVoice.official/posts/170182226882897?comment_tracking=%7B%22tn%22%3A%22O%22%7D</t>
  </si>
  <si>
    <t>https://www.facebook.com/hamdy.software/posts/957324151098491</t>
  </si>
  <si>
    <t>https://www.facebook.com/ahmad.elsweefy/posts/10155575383221537?comment_tracking=%7B%22tn%22%3A%22O%22%7D</t>
  </si>
  <si>
    <t>https://www.facebook.com/magd.mansour.50/posts/1232310496917960</t>
  </si>
  <si>
    <t>https://twitter.com/ZenzanaVoice/status/993948988570206208</t>
  </si>
  <si>
    <t>https://www.facebook.com/ZenzanaVoice.official/posts/184072498827203?comment_tracking=%7B%22tn%22%3A%22O%22%7D</t>
  </si>
  <si>
    <t>https://twitter.com/breakcuffsegy/status/1004822841915789313</t>
  </si>
  <si>
    <t>https://www.facebook.com/mohamedgamalhelal/posts/10213247867003973?comment_tracking=%7B%22tn%22%3A%22O%22%7D</t>
  </si>
  <si>
    <t>https://www.facebook.com/fjpartyabohmmad/posts/1639721152811040</t>
  </si>
  <si>
    <t>https://twitter.com/thawra_tegma3na/status/999002042965381121</t>
  </si>
  <si>
    <t>https://www.facebook.com/ZenzanaVoice.official/posts/155142751720178</t>
  </si>
  <si>
    <t>https://twitter.com/breakcuffsegy/status/949705914969460736</t>
  </si>
  <si>
    <t>https://www.facebook.com/Asearvoice/photos/p.1602424283188470/1602424283188470/?type=1&amp;theater</t>
  </si>
  <si>
    <t>https://www.facebook.com/ZenzanaVoice.official/photos/p.175572113010575/175572113010575/?type=1&amp;theater</t>
  </si>
  <si>
    <t>https://twitter.com/breakcuffsegy/status/981627488504827909</t>
  </si>
  <si>
    <t>https://www.facebook.com/permalink.php?story_fbid=1642376052575573&amp;id=100004095834676</t>
  </si>
  <si>
    <t>https://www.facebook.com/permalink.php?story_fbid=1950689975185987&amp;id=100007350101055</t>
  </si>
  <si>
    <t>https://twitter.com/breakcuffsegy/status/948237568289755137</t>
  </si>
  <si>
    <t>https://www.facebook.com/photo.php?fbid=1881459388610173&amp;set=pcb.1881459451943500&amp;type=3&amp;theater</t>
  </si>
  <si>
    <t>https://www.facebook.com/story.php?story_fbid=1747237268684621&amp;id=100001950946884</t>
  </si>
  <si>
    <t>https://www.facebook.com/photo.php?fbid=1877247648992180&amp;set=p.1877247648992180&amp;type=1</t>
  </si>
  <si>
    <t>https://twitter.com/breakcuffsegy/status/984784495151865857</t>
  </si>
  <si>
    <t>https://twitter.com/taqadum/status/964982614309433346</t>
  </si>
  <si>
    <t>http://www.egypt-today.com/1190/104904-%D8%AA%D9%82%D8%A7%D8%AF%D9%85-%D8%A7%D9%84%D8%AE%D8%B7%D9%8A%D8%A8-%D9%8A%D9%86%D8%B4%D8%B1-%D8%B1%D8%B3%D8%A7%D9%84%D8%A9-%D9%83%D8%AA%D8%A8%D9%87%D8%A7-%D8%A3%D8%A8%D9%88-%D8%A7%D9%84%D9%81%D8%AA%D9%88%D8%AD-%D9%85%D9%86-%D9%85%D8%AD%D8%A8%D8%B3%D9%87?fbclid=IwAR3YNBcyWZfkNoS16MkksBMWQy2KkG68VUj6LcdCzs0A8hu5YVJgbVRKo1M</t>
  </si>
  <si>
    <t>https://www.facebook.com/aburatb.abdelnaser/posts/1450048275124678</t>
  </si>
  <si>
    <t>https://www.facebook.com/aburatb.abdelnaser/posts/1651535924975911</t>
  </si>
  <si>
    <t>https://www.facebook.com/aburatb.abdelnaser/posts/1659391824190321</t>
  </si>
  <si>
    <t>http://www.ahewar.org/news/s.news.asp?nid=3159359&amp;fbclid=IwAR02bHY88OsEGycndPHMRwHb1WtMD8UGOU2e7VVDn4_s_4youN90653yrrw</t>
  </si>
  <si>
    <t>https://lettersfromthestarsofdarknessi.blogspot.com/2018/08/blog-post.html</t>
  </si>
  <si>
    <t>https://www.facebook.com/moatasem.kamal.71/posts/325112828302572</t>
  </si>
  <si>
    <t>https://blogs.aljazeera.net/blogs/2018/5/8/%D8%AD%D8%AF%D9%8A%D8%AB-%D8%A7%D9%84%D9%85%D8%B5%D8%A7%D8%B1%D8%AD%D8%A9-%D8%B9%D9%86-%D9%85%D8%AC%D8%A7%D8%B1%D9%8A-%D8%A7%D9%84%D9%85%D8%B5%D8%A7%D9%84%D8%AD%D8%A9?fbclid=iwar2qeqwlx9n2wrbxryvm7s-cy4jyzuwht_nkuiumwuac2wthnrs_2dffkyu</t>
  </si>
  <si>
    <t>https://twitter.com/breakcuffsegy/status/948909427071037440</t>
  </si>
  <si>
    <t>https://www.facebook.com/menia.alkamh/posts/871228866384204</t>
  </si>
  <si>
    <t>https://twitter.com/breakcuffsegy/status/956109343002374144</t>
  </si>
  <si>
    <t>https://www.facebook.com/ZenzanaVoice.official/posts/160695617831558</t>
  </si>
  <si>
    <t>https://www.facebook.com/Nabd.Hehia/posts/2000101683571114?comment_tracking=%7B%22tn%22%3A%22O%22%7D</t>
  </si>
  <si>
    <t>https://twitter.com/breakcuffsegy/status/964556262292840448</t>
  </si>
  <si>
    <t>https://www.facebook.com/saraamohamedramdan/posts/1494204380691344</t>
  </si>
  <si>
    <t>https://twitter.com/ZenzanaVoice/status/971700022151733248</t>
  </si>
  <si>
    <t>https://twitter.com/breakcuffsegy/status/965969312174497792</t>
  </si>
  <si>
    <t>https://www.facebook.com/omrozna/posts/1988961491355803?comment_tracking=%7B%22tn%22%3A%22O%22%7D</t>
  </si>
  <si>
    <t>https://www.facebook.com/ZenzanaVoice.official/photos/p.258660978035021/258660978035021/?type=1</t>
  </si>
  <si>
    <t>https://twitter.com/25ahrars/status/1045853611387949057</t>
  </si>
  <si>
    <t>https://www.facebook.com/ZenzanaVoice.official/photos/p.249321435635642/249321435635642/?type=1</t>
  </si>
  <si>
    <t>http://fj-p.net/%D8%B1%D8%B3%D8%A7%D9%84%D8%A9-%D9%85%D9%86-%D8%B5%D8%AD%D9%81%D9%8A-%D8%A8%D8%B9%D8%AF-5-%D8%B3%D9%86%D9%88%D8%A7%D8%AA-%D8%A7%D8%B9%D8%AA%D9%82%D8%A7%D9%84-%D9%81%D9%89-%D8%A8%D8%B1%D8%AC-%D8%A7/</t>
  </si>
  <si>
    <t>https://www.facebook.com/journalists.AT/photos/a.470061129768759/1608053992636128/?type=3&amp;theater</t>
  </si>
  <si>
    <t>http://islamion.com/news/%D8%A7%D9%84%D8%A8%D9%84%D8%AA%D8%A7%D8%AC%D9%89-%D9%8A%D9%83%D8%AA%D8%A8-%D9%84%D9%84%D9%85%D8%B1%D8%A9-%D8%A7%D9%84%D8%A3%D9%88%D9%84%D9%89-%D9%85%D9%86-%D8%AF%D8%A7%D8%AE%D9%84-%D9%85%D8%AD%D8%A8%D8%B3%D9%87-%D8%A8%D8%A7%D9%84%D8%B9%D9%82%D8%B1%D8%A8-%D9%82%D8%A8%D9%84-%D8%A3%D9%86-%D9%8A%D9%86%D9%81%D8%B0%D9%88%D8%A7-%D9%81%D9%8A%D9%86%D8%A7-%D8%A3%D8%AD%D9%83%D8%A7%D9%85-%D8%A7%D9%84%D8%A5%D8%B9%D8%AF%D8%A7%D9%85-%D8%A7%D9%84%D9%86%D9%87%D8%A7%D8%A6%D9%8A%D8%A9/</t>
  </si>
  <si>
    <t>https://www.aljazeera.net/news/arabic/2018/1/16/%D8%A7%D9%84%D8%A8%D9%84%D8%AA%D8%A7%D8%AC%D9%8A-%D9%8A%D9%83%D8%AA%D8%A8-%D9%85%D9%86-%D8%A7%D9%84%D8%B3%D8%AC%D9%86-%D8%B9%D9%86-%D9%85%D8%AD%D8%A7%D9%83%D9%85%D8%A9-%D8%AB%D9%88%D8%B1%D8%A9-%D9%8A%D9%86%D8%A7%D9%8A%D8%B1</t>
  </si>
  <si>
    <t>https://www.facebook.com/permalink.php?story_fbid=1668824009845830&amp;id=100001547425243</t>
  </si>
  <si>
    <t>https://www.facebook.com/Freedomforshawkan/photos/p.1725221534183652/1725221534183652/?type=1&amp;theater</t>
  </si>
  <si>
    <t>https://twitter.com/Bakkar_74/status/969618889624707073</t>
  </si>
  <si>
    <t>https://madamasr.com/ar/2018/05/05/opinion/u/%D8%B4%D9%88%D9%83%D8%A7%D9%86-%D9%8A%D9%83%D8%AA%D8%A8-%D9%85%D9%81%D8%A7%D8%AC%D8%A3%D8%A9/</t>
  </si>
  <si>
    <t>https://www.facebook.com/journalists.AT/posts/1628724660569061</t>
  </si>
  <si>
    <t>https://twitter.com/ZenzanaVoice/status/998340284839800832</t>
  </si>
  <si>
    <t>https://www.facebook.com/breakcuffs/posts/935693796591283?comment_tracking=%7B%22tn%22%3A%22O%22%7D</t>
  </si>
  <si>
    <t>https://twitter.com/ZenzanaVoice/status/996412404551610369</t>
  </si>
  <si>
    <t>https://www.facebook.com/hesham.gaafar.9/posts/1849793385236914</t>
  </si>
  <si>
    <t>http://mubasher.aljazeera.net/opinion/%D8%B1%D8%B3%D8%A7%D9%84%D8%A9-%D9%85%D9%86-%D8%AF%D8%A7%D8%AE%D9%84-%D8%A7%D9%84%D8%B3%D8%AC%D9%86</t>
  </si>
  <si>
    <t>https://arabi21.com/story/1146854/%D9%87%D9%84-%D9%8A%D8%B9%D9%84%D9%86-%D9%87%D8%B4%D8%A7%D9%85-%D8%AC%D8%B9%D9%81%D8%B1-%D8%A7%D9%86%D8%B6%D9%85%D8%A7%D9%85%D9%87-%D9%84%D8%AF%D8%A7%D8%B9%D8%B4-%D9%88%D9%85%D8%A8%D8%A7%D9%8A%D8%B9%D8%AA%D9%87-%D9%84%D9%84%D8%A8%D8%BA%D8%AF%D8%A7%D8%AF%D9%8A?fbclid=IwAR0K7DITd2FUokEQo3721rCz2gwW1QDwd2goQsPUZD-BwTklTtnq3JmgSnY</t>
  </si>
  <si>
    <t>https://www.facebook.com/hesham.gaafar.9/posts/2197484960467753?comment_tracking=%7B%22tn%22%3A%22O%22%7D</t>
  </si>
  <si>
    <t>https://www.facebook.com/mahmoudmohamed.hussein/posts/577378095995876?comment_tracking=%7B%22tn%22%3A%22O%22%7D</t>
  </si>
  <si>
    <t>https://twitter.com/HMahmoudmohmed/status/1010550402117505025</t>
  </si>
  <si>
    <t>https://www.facebook.com/mokhtarz.mounir/posts/2134604633435308?comment_tracking=%7B%22tn%22%3A%22O%22%7D</t>
  </si>
  <si>
    <t>https://www.facebook.com/yssinmhmd/posts/2270069426543489</t>
  </si>
  <si>
    <t>https://www.facebook.com/yssinmhmd/photos/p.2250903298460102/2250903298460102/?type=1&amp;theater</t>
  </si>
  <si>
    <t>https://www.facebook.com/yssinmhmd/photos/p.2248027062081059/2248027062081059/?type=1&amp;theater</t>
  </si>
  <si>
    <t>https://www.facebook.com/yssinmhmd/photos/p.2252614064955692/2252614064955692/?type=1&amp;theater</t>
  </si>
  <si>
    <t>https://www.facebook.com/yssinmhmd/photos/p.2243737112510054/2243737112510054/?type=1&amp;theater</t>
  </si>
  <si>
    <t>https://www.facebook.com/yssinmhmd/photos/p.2240789296138169/2240789296138169/?type=1&amp;theater</t>
  </si>
  <si>
    <t>https://www.facebook.com/yssinmhmd/photos/p.2219176318299467/2219176318299467/?type=1&amp;theater</t>
  </si>
  <si>
    <t>https://www.facebook.com/yssinmhmd/photos/p.2221890428028056/2221890428028056/?type=1&amp;theater</t>
  </si>
  <si>
    <t>https://www.facebook.com/yssinmhmd/photos/p.2224182927798806/2224182927798806/?type=1&amp;theater</t>
  </si>
  <si>
    <t>https://www.facebook.com/yssinmhmd/photos/p.2219663941584038/2219663941584038/?type=1&amp;theater</t>
  </si>
  <si>
    <t>https://www.facebook.com/yssinmhmd/photos/p.2219421994941566/2219421994941566/?type=1&amp;theater</t>
  </si>
  <si>
    <t>https://www.facebook.com/yssinmhmd/photos/p.2223559131194519/2223559131194519/?type=1&amp;theater</t>
  </si>
  <si>
    <t>https://www.facebook.com/yssinmhmd/photos/p.2221517284732037/2221517284732037/?type=1&amp;theater</t>
  </si>
  <si>
    <t>https://www.facebook.com/yssinmhmd/photos/p.2222419924641773/2222419924641773/?type=1&amp;theater</t>
  </si>
  <si>
    <t>https://www.facebook.com/yssinmhmd/photos/p.2219019041648528/2219019041648528/?type=1&amp;theater</t>
  </si>
  <si>
    <t>https://www.facebook.com/yssinmhmd/photos/p.2223005314583234/2223005314583234/?type=1&amp;theater</t>
  </si>
  <si>
    <t>https://www.facebook.com/yssinmhmd/photos/p.2221077594776006/2221077594776006/?type=1&amp;theater</t>
  </si>
  <si>
    <t>https://www.facebook.com/yssinmhmd/photos/a.2219020868315012/2220522021498230/?type=3&amp;theater</t>
  </si>
  <si>
    <t>https://www.facebook.com/yssinmhmd/photos/p.2219900688227030/2219900688227030/?type=1&amp;theater</t>
  </si>
  <si>
    <t>https://www.facebook.com/yssinmhmd/photos/p.2227527624131003/2227527624131003/?type=1&amp;theater</t>
  </si>
  <si>
    <t>https://www.facebook.com/yssinmhmd/photos/p.2234461740104258/2234461740104258/?type=1&amp;theater</t>
  </si>
  <si>
    <t>https://www.facebook.com/yssinmhmd/photos/p.2229339080616524/2229339080616524/?type=1&amp;theater</t>
  </si>
  <si>
    <t>https://www.facebook.com/yssinmhmd/photos/p.2236007959949636/2236007959949636/?type=1&amp;theater</t>
  </si>
  <si>
    <t>https://www.facebook.com/yssinmhmd/photos/p.2233275103556255/2233275103556255/?type=1&amp;theater</t>
  </si>
  <si>
    <t>https://www.facebook.com/yssinmhmd/photos/p.2231067707110328/2231067707110328/?type=1&amp;theater</t>
  </si>
  <si>
    <t>https://www.facebook.com/yssinmhmd/photos/p.2239999532883812/2239999532883812/?type=1&amp;theater</t>
  </si>
  <si>
    <t>https://www.facebook.com/yssinmhmd/photos/p.2224674841082948/2224674841082948/?type=1&amp;theater</t>
  </si>
  <si>
    <t>https://www.facebook.com/yssinmhmd/photos/p.2236891276527971/2236891276527971/?type=1&amp;theater</t>
  </si>
  <si>
    <t>https://www.facebook.com/yssinmhmd/photos/p.2229214107295688/2229214107295688/?type=1&amp;theater</t>
  </si>
  <si>
    <t>https://www.facebook.com/yssinmhmd/photos/p.2249171155299983/2249171155299983/?type=1&amp;theater</t>
  </si>
  <si>
    <t>https://www.facebook.com/yssinmhmd/photos/p.2244667679083664/2244667679083664/?type=1&amp;theater</t>
  </si>
  <si>
    <t>https://www.facebook.com/yssinmhmd/photos/p.2246814252202340/2246814252202340/?type=1&amp;theater</t>
  </si>
  <si>
    <t>https://www.facebook.com/yssinmhmd/photos/p.2220099494873816/2220099494873816/?type=1&amp;theater</t>
  </si>
  <si>
    <t>https://www.facebook.com/yssinmhmd/posts/2268555150028250</t>
  </si>
  <si>
    <t>https://www.facebook.com/yssinmhmd/posts/2262314047319027</t>
  </si>
  <si>
    <t>https://www.facebook.com/yssinmhmd/photos/p.2263258733891225/2263258733891225/?type=1&amp;theater</t>
  </si>
  <si>
    <t>https://www.facebook.com/yssinmhmd/photos/p.2265420747008357/2265420747008357/?type=1&amp;theater</t>
  </si>
  <si>
    <t>https://www.facebook.com/yssinmhmd/photos/a.2219020868315012/2268063680077397/?type=3&amp;theater</t>
  </si>
  <si>
    <t>https://www.facebook.com/yssinmhmd/posts/2269490656601366</t>
  </si>
  <si>
    <t>https://www.facebook.com/breakcuffs/posts/894898947337435</t>
  </si>
  <si>
    <t>https://madamasr.com/ar/2018/06/20/opinion/u/%D8%A7%D9%84%D9%86%D8%AC%D9%88%D9%85-%D9%88%D8%A7%D9%84%D8%B9%D8%A7%D9%84%D9%85/</t>
  </si>
  <si>
    <t>https://madamasr.com/ar/2018/07/22/opinion/%D8%B3%D9%8A%D8%A7%D8%B3%D8%A9/%D8%A7%D9%84%D9%85%D8%A7%D8%B6%D9%8A-%D8%A2%D8%AE%D8%B1-%D9%83%D8%AA%D8%A7%D8%A8-%D8%A7%D9%84%D9%85%D8%B3%D8%AA%D9%82%D8%A8%D9%84-%D8%B2%D9%8A%D8%A7%D8%B1%D8%A9-%D9%82%D8%A7%D8%AF%D9%85%D8%A9/?fbclid=IwAR2DaysKmNOuk0Yg5irzwkQJhn8u960pq2t7KHfZGVYvpdmnSTOqhuuM0Uo</t>
  </si>
  <si>
    <t>https://madamasr.com/ar/2018/07/14/opinion/u/%D9%85%D9%86-%D8%A7%D9%84%D8%B3%D8%AC%D9%86-%D8%A3%D9%8E%D9%85%D9%91%D9%8E%D8%AF/</t>
  </si>
  <si>
    <t>https://madamasr.com/ar/2018/08/30/opinion/u/%D9%85%D9%86-%D8%A7%D9%84%D8%B3%D8%AC%D9%86-%D8%A3%D9%86-%D8%AA%D8%AD%D8%A7%D9%88%D9%84-%D8%AE%D8%AF%D8%A7%D8%B9-%D8%A7%D9%84%D8%A3%D9%84%D9%85/</t>
  </si>
  <si>
    <t>https://madamasr.com/ar/2018/09/16/opinion/u/%D9%85%D9%86-%D8%A7%D9%84%D8%B3%D8%AC%D9%86-%D9%87%D8%A7%D8%B1%D9%8A-%D8%A8%D9%88%D8%AA%D8%B1-%D9%81%D9%8A-%D8%B7%D8%B1%D8%A9/</t>
  </si>
  <si>
    <t>https://madamasr.com/ar/2018/10/10/opinion/u/%D9%85%D9%86-%D8%A7%D9%84%D8%B3%D8%AC%D9%86-%D8%A3%D9%84%D9%8A%D8%B3-%D8%A7%D9%84%D8%A3%D8%B1%D8%A8%D8%B9%D8%A7%D8%A1-%D8%A3%D8%B2%D8%B1%D9%82%D8%9F/</t>
  </si>
  <si>
    <t>https://www.facebook.com/story.php?story_fbid=10214087065982977&amp;id=1002150073</t>
  </si>
  <si>
    <t>https://www.facebook.com/photo.php?fbid=1981226875280520&amp;set=p.1981226875280520&amp;type=1</t>
  </si>
  <si>
    <t>https://www.facebook.com/mohamed.alshaer.officialpage/photos/p.2071146806438354/2071146806438354/?type=1&amp;theater</t>
  </si>
  <si>
    <t>https://www.facebook.com/journalists.AT/photos/a.470061129768759/1515490351892493/?type=3&amp;theater</t>
  </si>
  <si>
    <t>https://twitter.com/breakcuffsegy/status/959849012114358272</t>
  </si>
  <si>
    <t>https://madamasr.com/ar/2018/05/08/feature/%D8%B3%D9%8A%D8%A7%D8%B3%D8%A9/%D9%85%D9%86-%D9%85%D8%AD%D8%A8%D8%B3%D9%87-%D8%AD%D9%85%D8%AF%D9%8A-%D8%A7%D9%84%D8%B2%D8%B9%D9%8A%D9%85-%D9%8A%D9%83%D8%AA%D8%A8-%D8%A8%D9%85%D9%86%D8%A7%D8%B3%D8%A8%D8%A9-%D8%A7%D9%84%D9%8A%D9%88/?fbclid=IwAR2wCPEQMSH7hhPHdDNWplXdc26o2gibtQocOFXwPxQH62XsBynZVdkVvV4</t>
  </si>
  <si>
    <t>https://madamasr.com/ar/2018/02/07/feature/%D8%B3%D9%8A%D8%A7%D8%B3%D8%A9/%D8%B1%D8%B3%D8%A7%D9%84%D8%A9-%D9%85%D9%86-%D8%B5%D8%AD%D9%81%D9%8A-%D9%85%D8%AD%D8%A8%D9%88%D8%B3-%D8%A7%D8%AD%D8%AA%D9%8A%D8%A7%D8%B7%D9%8A%D9%8B%D8%A7-%D9%85%D8%A7-%D8%AD%D8%AF%D8%B4-%D9%8A/?fbclid=IwAR0oLLbkibu9Am_LUwZtxuXnnd6oyeoNaZLqkU_d-kkgQ-Q5yXYkpzt9xc4</t>
  </si>
  <si>
    <t>https://twitter.com/Freedom4Uwk/status/968592004639838212</t>
  </si>
  <si>
    <t>https://twitter.com/m_debo20/status/968496573352116226</t>
  </si>
  <si>
    <t>http://ikhwan.online/Freedom/234985/default.aspx</t>
  </si>
  <si>
    <t>http://fj-p.net/%D9%81%D8%AA%D9%8A%D8%A7%D8%AA-%D8%AF%D9%85%D9%8A%D8%A7%D8%B7-%D9%8A%D9%88%D8%A7%D8%AC%D9%87%D9%86-%D8%A3%D9%88%D8%B6%D8%A7%D8%B9%D9%8B%D8%A7-%D9%85%D8%A3%D8%B3%D8%A7%D9%88%D9%8A%D8%A9-%D9%81%D9%8A/</t>
  </si>
  <si>
    <t>https://twitter.com/breakcuffsegy/status/1067410285231779840</t>
  </si>
  <si>
    <t>https://www.facebook.com/breakcuffs/posts/983023601858302</t>
  </si>
  <si>
    <t>https://twitter.com/breakcuffsegy/status/1016406488129134597</t>
  </si>
  <si>
    <t>https://www.facebook.com/permalink.php?story_fbid=1062123527287962&amp;id=100004709748996</t>
  </si>
  <si>
    <t>https://www.facebook.com/mansour.ladahyy/posts/2143254439230943</t>
  </si>
  <si>
    <t>https://www.facebook.com/ZenzanaVoice.official/posts/164555690778884?comment_tracking=%7B%22tn%22%3A%22O%22%7D</t>
  </si>
  <si>
    <t>https://www.facebook.com/ZenzanaVoice.official/photos/p.218309662070153/218309662070153/?type=1</t>
  </si>
  <si>
    <t>https://www.facebook.com/story.php?story_fbid=10157019987854365&amp;id=7461444364</t>
  </si>
  <si>
    <t>https://www.facebook.com/elshehab.ngo/posts/2051768055096112?comment_tracking=%7B%22tn%22%3A%22O%22%7D</t>
  </si>
  <si>
    <t>https://arabevent22.com/%D9%85%D8%B5%D8%B1-%D9%86%D9%86%D8%B4%D8%B1-%D8%B1%D8%B3%D8%A7%D9%84%D8%A9-%D9%85%D8%B9%D8%AA%D9%82%D9%84-%D9%81%D9%8A-%D8%B3%D8%AC%D9%86-%D8%A7%D9%84%D8%B9%D9%82%D8%B1%D8%A8-%D9%85%D8%A7/</t>
  </si>
  <si>
    <t>https://www.facebook.com/kalbi.shada/posts/1590168244369839</t>
  </si>
  <si>
    <t>https://www.facebook.com/OsamaElhadyOfficial/posts/1953415191349058</t>
  </si>
  <si>
    <t>https://lettersfromthestarsofdarknessi.blogspot.com/2018/07/blog-post.html</t>
  </si>
  <si>
    <t>https://www.facebook.com/Al7oriallgd3an/posts/1765533350225183</t>
  </si>
  <si>
    <t>https://twitter.com/shhiiffoo/status/969821158819459072</t>
  </si>
  <si>
    <t>https://www.facebook.com/story.php?story_fbid=2118455431551699&amp;id=100001617878626</t>
  </si>
  <si>
    <t>https://www.facebook.com/permalink.php?story_fbid=752093128463423&amp;id=100009882273086</t>
  </si>
  <si>
    <t>https://www.facebook.com/salma.mohammed.90813236/posts/2852982918049066?comment_tracking=%7B%22tn%22%3A%22O%22%7D</t>
  </si>
  <si>
    <t>https://www.facebook.com/ZenzanaVoice.official/posts/289286961639089?comment_tracking=%7B%22tn%22%3A%22O%22%7D</t>
  </si>
  <si>
    <t>https://twitter.com/Raghady22/status/1077282227233411072</t>
  </si>
  <si>
    <t>https://www.facebook.com/esraa.eisa55/posts/10216252900265342?comment_tracking=%7B%22tn%22%3A%22O%22%7D</t>
  </si>
  <si>
    <t>https://twitter.com/breakcuffsegy/status/982011492412338178</t>
  </si>
  <si>
    <t>https://www.facebook.com/Asearvoice/posts/1607430766021155?comment_tracking=%7B%22tn%22%3A%22O%22%7D</t>
  </si>
  <si>
    <t>https://www.facebook.com/medhat.habib2017/posts/10217068671771567</t>
  </si>
  <si>
    <t>https://twitter.com/ahmed_Elabyaad/status/982048172569714688</t>
  </si>
  <si>
    <t>https://www.facebook.com/747892362088213/photos/p.766248623585920/766248623585920/?type=1&amp;theater</t>
  </si>
  <si>
    <t>https://twitter.com/AmrAmr63362175/status/975102501950193665</t>
  </si>
  <si>
    <t>https://www.facebook.com/story.php?story_fbid=1775708735813423&amp;id=100001229411055</t>
  </si>
  <si>
    <t>https://www.facebook.com/ayaa.y.badawy/posts/606600653013101</t>
  </si>
  <si>
    <t>https://www.facebook.com/photo.php?fbid=1860887057546022&amp;set=p.1860887057546022&amp;type=1</t>
  </si>
  <si>
    <t>https://katib.net/2018/10/17/%D8%A7%D9%84%D8%B5%D8%AD%D9%81%D9%8A-%D9%85%D8%B9%D8%AA%D8%B2-%D9%88%D8%AF%D9%86%D8%A7%D9%86-%D9%81%D9%8A-%D8%B1%D8%B3%D8%A7%D9%84%D8%A9-%D9%84%D8%A3%D8%B3%D8%B1%D8%AA%D9%87-%D9%85%D9%86-%D9%85%D8%AD/?fbclid=IwAR0MsMgajBLcrSIr09UZkkEoWnL6iTCLC0jzNsTWoJYfh5KxZlMxymZ8qqE</t>
  </si>
  <si>
    <t>https://twitter.com/25ahrars/status/998570344150716416</t>
  </si>
  <si>
    <t>https://katib.net/index.html%3Fp=11480.html</t>
  </si>
  <si>
    <t>https://madamasr.com/ar/2018/11/04/opinion/u/%D8%A3%D8%B6%D9%8A%D8%A6%D9%88%D8%A7-%D8%A7%D9%84%D8%B9%D8%AA%D9%85%D8%A9/?fbclid=IwAR0Zvd_m5ofxd8cC8IUgmKMawQhc-g9Bctck_fbyNhOKCh6fmUIaz1QN2gU</t>
  </si>
  <si>
    <t>https://www.facebook.com/permalink.php?story_fbid=339964973267412&amp;id=333544540576122</t>
  </si>
  <si>
    <t>https://www.facebook.com/permalink.php?story_fbid=602878303469481&amp;id=602859033471408</t>
  </si>
  <si>
    <t>https://www.facebook.com/M.S.KDC2015/posts/1173147196122292</t>
  </si>
  <si>
    <t>إعدام</t>
  </si>
  <si>
    <t>السجن المشدد خمس سنوات</t>
  </si>
  <si>
    <t>البراءة</t>
  </si>
  <si>
    <t>أحكام متعددة في قضايا مختلفة</t>
  </si>
  <si>
    <t>السجن المؤبد</t>
  </si>
  <si>
    <t>السجن المؤبد ثم السجن المشدد خمس سنوات</t>
  </si>
  <si>
    <t>السجن المُشدد خمس سنوات</t>
  </si>
  <si>
    <t>السجن المشدد خمسة عشر سنة والمراقبة خمس سنوات والغرامة 20 ألف جنيه ثم رفض الطعن</t>
  </si>
  <si>
    <t>الحبس ثلاث سنوات</t>
  </si>
  <si>
    <t xml:space="preserve">السجن المشدد ثلاثون سنة والغرامة 10 آلاف جنيه </t>
  </si>
  <si>
    <t>إعدام ثم رفض الطعن ثم تم إعدامه</t>
  </si>
  <si>
    <t>قضايا متعددة وأحكام متفاوتة</t>
  </si>
  <si>
    <t>السجن المُشدد خمسة عشر سنة</t>
  </si>
  <si>
    <t>السجن خمس سنوات والمراقبة خمس سنوات</t>
  </si>
  <si>
    <t>محكوم بالإعدام</t>
  </si>
  <si>
    <t>قيد التحقيق أو المحاكمة</t>
  </si>
  <si>
    <t>محكوم</t>
  </si>
  <si>
    <t>غير معلوم - المتهم مرتبط بقضايا متعددة</t>
  </si>
  <si>
    <t>محكوم - بعد رفض النقض</t>
  </si>
  <si>
    <t>محبوسات بقضايا متعددة</t>
  </si>
  <si>
    <t>كمين أمني - القاهرة - قضية رقم 411 4-2-2018</t>
  </si>
  <si>
    <t>اختلاس سر من اسرار البلاد تقارير ووثائق من المخابرات العامة والحربية والقوات المسلحة وقطاع الأمن الوطني وهيئة الرقابة الإداريه وافشاءة لدولة قطر والتخابر معها، طلب نقودا ممن يعملون لمصلحة دولة اجنية بقصد ارتكاب عمار ضار بمصلحة قوميه، الأنضمام الي جماعة إرهابية</t>
  </si>
  <si>
    <t>التجمهر، استعراض القوة والتلويح بالعنف، شروع في قتل مع سبق الاصرار 9 اشخاص مجدي محمد الالفي ووائل علي شفيق الحدق ومحمد الحديدي السيد ومحمد عبد المنعم محمد عوض وياسين البدوي البدوي وسعد محمد البحيري ومحمد فتحي صبحي سليمان ومصطفي رفعت رزق والسيد علي عبد الحليم، استعمال القوة والعنف مع موظفين عموميين،احراز وحيازة اسلحة نارية وذخيرة بدون ترخيص وادوات تستخدم في الاعتداء قطعتين مدببتين بالمسامير، التظاهر بدون اخطار، الجهر بالصياح بقصد اثارة الفتن، اذاعة عمدا اخبار وبيانات كاذبة بطريق الصياح، ترويج بالقول والهتاف لتغيير مباديء الدستور الاساسية ولقلب نظام الدولة الاساسي باستخدام القوة والعنف</t>
  </si>
  <si>
    <t xml:space="preserve"> الأنضمام لحركة اتحاد الجرابيع وجماعة الإخوان، و6 ابريل، والتعدي علي موظف عام العميد بدوي هاشم مامور قسم عابدين، وعدم حمل بطاقة شخصيه
</t>
  </si>
  <si>
    <t>المحبوسات بقضية بنات دمياط بسجن دمنهور العمومي</t>
  </si>
  <si>
    <t>التجمهر، استعراض القوه والتلويح بالعنف، شروع في قتل مع سبق الاصرار 9 اشخاص مجدي محمد الالفي ووائل علي شفيق الحدق ومحمد الحديدي السيد ومحمد عبدالمنعم محمد عوض وياسين البدوي البدوي وسعد محمد البحيري ومحمد فتحي صبحي سليمان ومصطفي رفعت رزق والسيد علي عبدالحليم، استعمال القوه والعنف مع موظفين عموميين،احراز وحيازه اسلحه ناريه وذخيره بدون ترخيص وادوات تستخدم في الاعتداء قطعتين مدببتين بالمسامير، التظاهر بدون اخطار، الجهر بالصياح بقصد اثاره الفتن، اذاعه عمدا اخبار وبيانات كاذبه بطريق الصياح، ترويج بالقول والهتاف لتغيير مباديء الدستور الاساسيه ولقلب نظام الدولة الاساسي باستخدام القوه والعنف</t>
  </si>
  <si>
    <t>رسالة نصية</t>
  </si>
  <si>
    <t>ألم</t>
  </si>
  <si>
    <t>إستغاثة</t>
  </si>
  <si>
    <t>اهداء</t>
  </si>
  <si>
    <t>صُنع في السجن</t>
  </si>
  <si>
    <t>توعوي</t>
  </si>
  <si>
    <t>مقاومة</t>
  </si>
  <si>
    <t>رسم</t>
  </si>
  <si>
    <t>قصيدة</t>
  </si>
  <si>
    <t>رواية</t>
  </si>
  <si>
    <t>تصميم وإهداء</t>
  </si>
  <si>
    <t>أتموا الثورة لله</t>
  </si>
  <si>
    <t>يا مصر مش هقولك سامحيني</t>
  </si>
  <si>
    <t>ولكن الأشياء تحدث</t>
  </si>
  <si>
    <t>أنتم تعيشون وانا أموت</t>
  </si>
  <si>
    <t>ومما يحزنني ان يكون سجني سجنين</t>
  </si>
  <si>
    <t>إلى ابي رحمه الله</t>
  </si>
  <si>
    <t>الي اهلي الاحباب بكفر الشيخ</t>
  </si>
  <si>
    <t>هذه قصتي</t>
  </si>
  <si>
    <t>عقلي رافض يستوعب إني جيت هنا تاني</t>
  </si>
  <si>
    <t>وصيتي لكم</t>
  </si>
  <si>
    <t>شبابنا</t>
  </si>
  <si>
    <t>عيشوا الحياة التي تحبونها وتريدونها</t>
  </si>
  <si>
    <t>قضاء الله كلة خير</t>
  </si>
  <si>
    <t>كل عام وثوار يناير بألف ألف خير</t>
  </si>
  <si>
    <t>استوصوا خيراً باليسار المصري</t>
  </si>
  <si>
    <t>السيسي بيقول واحد من 100 يقولي اعمل ايه</t>
  </si>
  <si>
    <t>أبلغوا أبنتى كم أحبها</t>
  </si>
  <si>
    <t>انا بموت بالبطيء</t>
  </si>
  <si>
    <t>حديث المصارحة عن مجاري المصالحة</t>
  </si>
  <si>
    <t>علموا أن آجالنا بيد الله لا بيد أحد غيره</t>
  </si>
  <si>
    <t>اريد الخروج من هذه المقبرة</t>
  </si>
  <si>
    <t>احكيلهم عني انا مش إرهابية</t>
  </si>
  <si>
    <t>انه مجرد ثقوب من اللاحياه</t>
  </si>
  <si>
    <t>انا بتعرض لكم من التنكيل محدش يصدقه</t>
  </si>
  <si>
    <t>اليوم ابدأ في عامي التاسع عشر داخل سجني</t>
  </si>
  <si>
    <t>مش عارفة تُهمتي إيه لكل دا ؟!</t>
  </si>
  <si>
    <t>عامي السادس داخل السجون</t>
  </si>
  <si>
    <t>هكذا احتفل النظام باليوم العالمي للصحافة في السجن</t>
  </si>
  <si>
    <t>إعدام الرئيس</t>
  </si>
  <si>
    <t>أشكر أساتذتي علي هذا الدعم</t>
  </si>
  <si>
    <t>مُفاجَأة!</t>
  </si>
  <si>
    <t>أشتاق إلي الحديث معكم</t>
  </si>
  <si>
    <t>الراجل مات ياشاويش</t>
  </si>
  <si>
    <t>الذي دعا إلى الوصول إلى الحالة التي وصلت إليها كل من سوريا وليبيا والعراق واليمن.</t>
  </si>
  <si>
    <t>أطالبكم بتطبيق القانون</t>
  </si>
  <si>
    <t>ربما يجب علينا ان نخاطر بأشيائنا الثمينة</t>
  </si>
  <si>
    <t>يحق لنا التنفس</t>
  </si>
  <si>
    <t>لوحة لتايلور سويفت</t>
  </si>
  <si>
    <t>الدور الثالث والرابع عنبر (ب) في سجن استقبال طرة</t>
  </si>
  <si>
    <t>كيف لى أن أتقبل أنى أمضيت فى السجن خمس سنين</t>
  </si>
  <si>
    <t>النجوم والعالم</t>
  </si>
  <si>
    <t>الماضي: آخر كتاب.. المستقبل: زيارة قادمة.. الحاضر: سجن ممتد</t>
  </si>
  <si>
    <t>من السجن:أَمَّد</t>
  </si>
  <si>
    <t>أن تحأول خداع الألم!</t>
  </si>
  <si>
    <t>هاري بوتر في طرة</t>
  </si>
  <si>
    <t>أليس الأربعاء أزرق؟</t>
  </si>
  <si>
    <t>تدوَّر و ترجع .. وجع و اعتكاف</t>
  </si>
  <si>
    <t>للغياب آثره...ولنا طآقتنا</t>
  </si>
  <si>
    <t>يا مالك لما تكبر</t>
  </si>
  <si>
    <t>كل زملاء العمل الصحفى كل عام وانتم بخير</t>
  </si>
  <si>
    <t>ما حدش يعرف إحنا هنا ليه؟</t>
  </si>
  <si>
    <t>ع العهد يا رجالة</t>
  </si>
  <si>
    <t>الوضع أسوأ مما تتخيلون</t>
  </si>
  <si>
    <t>انقلاب مصر أعظم نعم الله لمصر وللأمة العربية</t>
  </si>
  <si>
    <t>استعينوا بالله ..واصبروا</t>
  </si>
  <si>
    <t>لن أحيد عن طريق الحق مهما كان الثمن</t>
  </si>
  <si>
    <t>4 سنوات فى بورتو السيسى</t>
  </si>
  <si>
    <t>إحنا عاملين اضراب كامل</t>
  </si>
  <si>
    <t>إنذار بكارثة إنسانية</t>
  </si>
  <si>
    <t>هتفرج بإذن الله</t>
  </si>
  <si>
    <t>لا يزالُ الحُب يصارع البُغض</t>
  </si>
  <si>
    <t>ادعولي</t>
  </si>
  <si>
    <t>اعجز عن رفع الظلم ولكني ثابت</t>
  </si>
  <si>
    <t>احنا صحاب الحق خليكوا فاكرين كده كويس</t>
  </si>
  <si>
    <t>صحابي وحشتوني جدا</t>
  </si>
  <si>
    <t>نفسي أخرج جدا</t>
  </si>
  <si>
    <t>يا رفيقي سأقاتل من أجل روحي!</t>
  </si>
  <si>
    <t>مجلة</t>
  </si>
  <si>
    <t>مفتقداكم ومفتقده النظره في وجوهكم</t>
  </si>
  <si>
    <t>هشتاج !!</t>
  </si>
  <si>
    <t>إلي مؤمن</t>
  </si>
  <si>
    <t>سأقاوم حتى النهاية كي أحافظ على إنسانيتي</t>
  </si>
  <si>
    <t>لماذا لا تكون الحياة أبسط من ذلك؟!</t>
  </si>
  <si>
    <t>مضرب عن الطعام من 16 يونيو</t>
  </si>
  <si>
    <t>بنتي الحبيبة نور.. وحشتيني أووي</t>
  </si>
  <si>
    <t>أضيئوا العتمة</t>
  </si>
  <si>
    <t>البلاء عابر سبيل</t>
  </si>
  <si>
    <t>أن يكون صديقك المفضل عبارة عن دمية قماشية رديئة الصُنع</t>
  </si>
  <si>
    <t>إلى نقابة الصحفيين نقيباً ومجلساً وأعضاء جمعية عمومية .. هل تناسيتم حسام السويفي وانا في قضية لا أمت لها بأى صلة من قريب او من بعيد وكلكم تعرفوننى جيداً .. أنتم تعيشون وانا أموت .. أنتم تأكلون وانا اجوع .. أنتم تلبسون وانا أعانى في برد شتاء طرة .. انتم تفرحون وانا احزن كل ليلة ..</t>
  </si>
  <si>
    <t>ومما يحزنني ان يكون سجني سجنين ، سجن يحرمني من حريتي وأهلي وأحبائي ، وسجن جديد يضاف لخالد ، فقد نسي خالد بسجني وما اقساه من سجن !</t>
  </si>
  <si>
    <t>قال تعالي (من المؤمنين رجال صدقوا ماعاهدوا الله عليه فمنهم من قضي نحبه ومنهم من ينتظر ومابدلو تبديلا ) عزيز علي النفس ان تفتقد محبوبها فلقد ادركني الخبر ياأبي مخترقا صمامات قلبي بعد ماكاد ان يمزق أسباب الحياة في جسدي ادركني الخبر وأنا وحيدا حبيسا مقيدا بالأغلال بين جدران صماء فلم يكن امامي سوى ان ابكيك حتي انفث عن نفسي تقلبت في صفحات الحياة يمينا ويسارا كالليث تلاقفني الخطوب وتتجاذبني محن الدهر وملمات الحياة واحدة تلو الاخري فاخوض ولاابالي واستشعر في نفسي قوة خارقة لايستطيع أحد من البشر اخمادها حتي وافاني خبرك وقد انسدل الستار عن حياة أعظم اب في الوجود فانخارت قواي وأحسست بالعجز المرير عاجزا لأن أراك واصلي عليك واشيع جثمانك الطاهر حينها أحسست بقول النبي صلي الله عليه وسلم ( أعوذ بك من قهر الرجال ) . وداعا ياابي وداعا يارمز العزة والفخار يامن بثثت فينا روح التحدي والانتصار يامن وقفت طيلة حياتك امام عصبة الخسة والخوار وكشفت مساوئهم ومابهم من عوار وتصديت لهم مع إخوانك المجاهدين وكشفت خيانتهم للأمه وماالحقوا بها من خزي وعار . علمتك ياابي منذ نعومة اظافري مفتاحا لكل خير مغلاقا لكل شر مصلحا لذات البين محبا للبر والخير فكم اغثت من ملهوف ووقفت بجانب المظلوم وداويت المكلوم وفرجت عن المهموم وكم من ضال هديته الي طريق الهدي والنور . ابي لقد كنت في البيت لنا هاديا ومعلما وابا حنونا ومربيا امتثلت فينا قول نبينا فعلمتنا وربيتنا وصاحبتنا وشاركتنا وشاورتنا فأخرجت منا من يحمل امانه الدين ورسالة الإسلام بعدك . ابي قد كنت في دعوة الإخوان لبنة صالحة كنت رمزا للفهم والبناء ونبراسا للعمل في تجرد وإخلاص خرجت اجيالا خدمو دعوتهم وامتهم واصبحوا قادة في كل ميدان . ابي اني لااجد ماارثي به نفسي ولامااعبر به عن مصابي لكن عزائي أن صورتك محفورة في قلبي بل كل موقف شاهدته معك لايغيب عن خيالي كل موقف دعوت فيه الناس للخير اذكر لك كل صيحة في وجه طاغية اذكر بأسك في مواجهة الريح العاتية تسير ولاتلتفت تمضي ولاتكترث حتي يذل لخطوك كل صعب وينفتح لسعيك كل درب فما رأيتك يوما وهنت ولالمجرم قد استسلمت قضيت كثيرا من عمرك بين السجون والمعتقلات حتي تنعم امتك بالحرية والكرامة بل كان اخر اعتقال لك في ظل هذا الانقلاب ولازلت صلبا حتي وافتك المنية . افتقدتك ياابي وقد حال المجرمون دوني ودونك فاربع سنوات لم تراك عيني والقيد الحديدي يكبلني فكم تمنيت ان اكون بجوارك ابلل الثري من الدموع واسير خلفك في خشوع كنت اود ان اذرف دمعاتي امام عينيك واقبل يديك ورجليك احتضنك واضمك الي . تمنيت ان اري مشهدك المهيب في وداعك الأخير امسح بيدي علي جسدك الطاهر القي عليك تلك النظرة التي حرمني منها المجرمون . ابي مازلت اذكر عظيم نصحك وجميل توجيهك فاتذكر منك هذه الكلمات التي كانت لي وقودا الهب عزيمتي للبذل في سبيل الله واشعل همتي لنصرة دين الله يوم زكرتني بالوفاء ببيعتي وتمسكي بدعوتي والتضحية في سبيلها والاستبسال من أجلها بل قلت لي (ان الدعوة ان لم تكن بك كانت بغيرك وانت ان لم تكن بها لن تكون بغيرها ) فسرت ياأبي علي الدرب وعلمت هوان الدنيا وعظيم الاخره فلم اعبأ بالدنيا وجعلت كل همي مرضاة ربي. فوداعا ياأبي حتي القاك وقد وفيت بوعدي. ابنك خالد حمدي رضوان سجن العقرب شديد الحراسه</t>
  </si>
  <si>
    <t>الي اهلي الاحباب بكفر الشيخ.السلام عليكم اورحمه الله وبركاته ،انا لله وانا اليه راجعون ولا نقول الا ما يرضي ربنا نعلم ان الله كريم رحيم واحبابي اليوم عند من هو ارحم مني ومنكم وعند من هو ارحم من هؤلاء الذين اذاقوهم الحزن والتضيق والتفزيع هم اليوم عند ارحم الراحمين وقد عشت معهم وعاشرتهم وكانوا خير رجال افءدتهم كفءده الطير رحماء كرماء ماكانوا يحملون في قلوبهم غير الود والحب ولا ازكيهم عند الله واحسبهم الان في روضه من رياض الجنه وفي روح وريحان قد تلقتهم الحور العين وبشرتهم بجنان الرحمن وهذا ظني بربي الكريم.اذا علي اي شىء هذا الحزن والبكاء واني اعلم انكم صامدون صابرون لما الحزن يأولدتي(ام لطفي)وهل سيعيش احدا منا الي الابد ام اننا كلنا ساءرون الي هذا المصير اليوم او غدا.كل نفس ذاءقه الموت لما الحزن ياوالدي(أبو لطفي)اليست هذه الاعمار مكتوبه عند الله عز وجل لا يزيدها احدا زلا ينقصها لكل اجل كتاب هل الحزن (يا ام خديجه)لانهم سجنوا وعذبوا ثم ماتوا اليس من الخير ان يوضع المرء في بلاء يكفر االله به الذنوب ويرفع به الدرجات ويستعد للقاء الله قبل موعد الموت هل نحزن ياامي (ام أحمد)اذا مات ابناؤنا ابطال مجاهدين صابرين ثابتين لم يتخلوا عن دينهم ودعوتهم وزرفوا في سبيل ذلك اغلي مايملكون وهي نفوسهم اما كنا نريدهم ان يموتوا فارين متخاذلين عند دينهم ودعوتهم هل نحزن يا(ام حنين)بان الله فك اسرهم واخذهم الي جواره بعد ان كانوا في جوار من جوعهم وعطشهم وضيق عليهم يااهلي اليوم يوم فرح وليس يوم حزن الان فك الله اسرهم وفك كربهم ودفع عنهم البلاء اليوم احسبهم عند الله فرحين مستبشرين يتمنون ان يعودوا الي الدنيا فيستشهدوا كمان استشهدوا لما لقوا من عظم اجر الشهيد عند الله ولا تحسبن الذين قتلوا في سبيل الله امواتا بل احياء عند ربهم يرزقون نعم الحزن علينا نحن من قصرنا في نصره ديننا .اسال الله ان يثبتنا علي الحق حتي نلقاه واختم بقول الله عز وجل (من المؤمنين رجال صدقوا ما عاهدوا الله عليه فمنهم من قضي نحبه ومنهم من ينتظر وما بدلوا تبديلا .ابنكم خالد عسكر</t>
  </si>
  <si>
    <t>يحكى أنه كانت هناك فتاة وجدت زوجاً، فأغدقها ربها بحياة سعيدة، ثم أنجبت هذه الفتاة جوهرتين، وكانت تنظر إلى الرجل العظيم وإلى الجوهرتين ويمتليء قلبها بحبهم، وكانت تقول في نفسها ما الذي يميز حياتها السعيدة بحبهم إلى هذه الدرجة! فأراد ربها اختبارها باعتقال زوجها، فباعد بينها وبين زوجها نور عينها، زوجها العظيم ،وكانت راضية بقضاء ربها رغم ألم فراقه، استمرت في زيارته كي يقر عينها برؤيته كل أسبوع ، ظلت في بيتها تربي أولادها وتتذكر المواقف الجميلة واللحظات التي يملؤها الحب والمودة ، ثم أراد ربها اختبارها مرةً أخرى فباعد بينها وبين زوجها وجوهرتيها وأهلها باعتقالها هي الأخرى ادعو لهذه الفتاة أن ترضى بقضاء ربها، وأن يلهمها الصبر والاحتساب، وأن يجمع شملها بزوجها وجوهرتيها مرة أخرى، لأنها افتقدت كل شيء في الحياة بفقد عائلتها كلها. اللهم إني أشهدك أني راضية تمام الرضا بحكمك وقدرك وقضائك، اللهم قصِّر مدة الاختبار.. اللهم لطفك بقلبها فإن قلبها يكاد يتمزق من الفراق.. اللهم لطفك..اللهم لطفك هذه قصتي سارة عاطف</t>
  </si>
  <si>
    <t>عارفة أول ما جيت هنا السجن قعدت يومين كان عقلي رافض يستوعب إني جيت هنا تاني، ده بجد ولا حلم؟ هو إيه اللي حصل؟ معقول الأيام بتتعاد تاني؟ وفضلت أقول يا رب ثبتني .. يا رب ثبت عقلي.. كنت حاسة إني هتجنن للحظة بس بعد كده اتأقلمت.. ادعيلنا.</t>
  </si>
  <si>
    <t>بسم الله الرحمن الرحيم الحمد لله رب العالمين والصلاة والسلام على أشرف المرسلين سيدنا محمد وعلى آله وصحبه وسلم تسليما كثيرا أما بعد أهل بيتي الكرام أشهد الله أني أحبكم جميعا في الله واسأل الله عزو جل أن يجعلني سببا في أن أشفع لكم جميعا ونكون من أهل الفردوس الأعلى من الجنة ، اللهم آمين. رسالتي الأولى الى زوجتي وأولادي فالحمد لله أشهد الله أنك خير زوجة وانا عنك راض واسأل الله ان يرزقني الصبر والثبات وان يجمعني بك في مستقر رحمته، وأما خديجة وعائشة فهما في معية الله عز وجل تاركهم الى ربي يربيهم ويرعاهم حيث يشاء. الرسالة الثانية الى أبي وأمي وعندما أقول ابي وامي أي أمي هدية وجليلة وابي أي عبد الله وأحمد اشهدكم أني أحبكم في الله وجزاكم الله خيرا على حسن تربيتي وأقول لكم ( وَلَا تَهِنُوا وَلَا تَحْزَنُوا وَأَنْتُمُ الْأَعْلَوْنَ إِنْ كُنْتُمْ مُؤْمِنِينَ ). واسأل الله أن يرزقكم الصبر والثبات وان يجمعني بكم في مستقر رحمته في الفردوس الأعلى من الجنة. ورسالتي الثالثة الى اخوتي رجالا ونساء فأنتم نعم الأخوة ونعم الصحبة وأقول لكم ( اصْبِرُوا وَصَابِرُوا وَرَابِطُوا وَاتَّقُوا اللَّهَ لَعَلَّكُمْ تُفْلِحُونَ) وسيروا على ما أنتم عليه وعلى ما أنا كنت عليه وهو اعلاء كلمة الله ونصرة هذا الدين ، واسأل الله أن يجمعني بكم جميعا في مستقر رحمته أنتم وأزواجكم وأولادكم . ورسالتي الرابعة الى إخواني ( الإخوان المسلمين ) فأنتم نعم الصحبة أعنتوني على طاعة ربي وعلى حسن لقاءه فجزاكم الله خيرا، وأقول لكم ( وَاعْتَصِمُوا بِحَبْلِ اللَّهِ جَمِيعًا وَلَا تَفَرَّقُوا)، إ نما النصر صبر ساعة، فنصر الله قريب ان شاء الله ( وَيَقُولُونَ مَتَى هُوَ قُلْ عَسَى أَنْ يَكُونَ قَرِيبًا). وصيتي لكم لا تتخلفوا عن نصرة دين الله عز وجل ولا تيأسوا فان نصره قريب، اسأل الله أن يجمعني بكم في مستقر رحمته في الفردوس الأعلى ان شاء الله. رسالتي إلى اخوتي الصغار ومصطفي أسامة واخوته أقول لكم أنتم ان شاء الله جيل النصر الذي يمّكن لدين الله في أرضه ان شاء الله فكونوا على قدر المسؤولية واستعدوا فأنتم ان شاء الله من سيحرر أرضنا من الظالمين وتكونوا من جند الله الذي سيحرر القدس قريبا ان شاء الله، فكونوا على قدر المسؤولية واعملوا لها واسأل الله عز وجل ان يجمعني بكم في مستقر رحمته في جنة عرضها السموات والأرض ان شاء الله. رسالة الى اهل قريتي الكرام وكل من يعرفني في الداخل والخارج ، لا تظنوا بي إلا خيرا فأني والله العظيم برئ من هذا الدم ، ولم أعرف أي شيء عن هذا الحادث ولكني راض بقضاء الله عز وجل، والحمد لله على كل حال وبرئ من أي دم، وأنا الآن في هذا المكان بين يدي ربي شهد الله عز وجل أني برئ من هذا الدم. سوف اقتص أمام ربي من كل من شارك في قتلي ولو بشطر كلمة واعان ظالما عليها، وحسبنا الله ونعم الوكيل ، وعند الله تجتمع الخصوم وترد المظالم . وفي نهاية وصيتي أقول لكم لا تنسوني من صالح دعائكم فأنا الآن بين يدي ربي، وفي حاجة الى دعوة صالحة للمغفرة وبلوغ الجنان، واسأل الله عز وجل أن أكون من الشهداء. قال تعالى ( وَلَا تَحْسَبَنَّ الَّذِينَ قُتِلُوا فِي سَبِيلِ اللَّهِ أَمْوَاتًا بَلْ أَحْيَاءٌ عِنْدَ رَبِّهِمْ يُرْزَقُونَ ). ولا تقولوا الا ما يرضي ربي ( إنا لله وإنا إليه راجعون ). ابنكم وأخيكم وأحبكم جميعا في الله سامح عبد الله ( أبو خديجة )</t>
  </si>
  <si>
    <t>ثقوا في عالم الغيب الممدود .. في مواجهة عالم الشهادة المحدود . **سنن الله لا تقبل تحويلا ولا تبديلا .. انتقام من المجرمين وانتصار للمؤمنين . **كل شيء عند رب الأرباب بحساب ومقدار .. فلا تستأخروا الانتصار. ** لا يكن أحدكم سهما في فتنة الخلافات داخل أو خارج التيارات الإسلامية فإن الفرقة سراب وعذاب ... والوحدة فريضة شرعية وضرورة واقعية ... أخوكم صلاح سلطان</t>
  </si>
  <si>
    <t>بسم الله الرحمن الرحيمسلامي إلى أسره كسم حياتنا أصدقاء العالم البائس الذي يشبهونا ونشبهم أرسل إليكم سلامي من ارض المعتقل التى تعرفنا جيدا كنت اتمنى ان أختم العام معكم ولكن الأيام كانت تخفي شيئا أخر حدث كنت غافلا عنه لوكنت أعلم أن هذا سيحدث لفعلت الكثير معكم لوكان بأستطاعتى ان أسرق كل الوقت الأكون معكم لفعلت لوكنت اعلم يا أصدقائي لفعلت أشياء كثيرة كنت ومازالت أحبها كنت سأمر من كل الشوارع والمقاهي التى أحبها الأماكن التى كنا نقاعد فيها سويا نغنى ونرقص ونحكي كثيرا عن المتاعب التى مررنا بها ...أشتاق إليكم كثيرا وإلى الحديث معكم انا هنا لا افعل اي شئ سوي انني افكر فيكم طوال الوقت أصلي وادعوا إليكم لكي تكونوا بخير أحدثكم دائمآ في منتصف الليل أشعر بكم جيدا العالم قاسي جدا يا اصدقائي أجمل مافي العالم هو وجودكم فيه عيشواو إستمتعو بالوقت الذي يتبقي من عمركم عيشوا الحياة التي تحبونها وتريدونها إنها حياه واحدة فقط التى تحبونها وتزيد إ نها حياة واحدة فقط التى سوف تعيشها فالنعيشها كما نريد ليس كما يريدون لاتخافوا أيها الشجعان فالذى جاء من رحم الثوره لايخاف1/1/2018 عنبر 10عبد الرحمن زغلول</t>
  </si>
  <si>
    <t>قضاء الله كلة خير والله يعلم وانتم لا تعلمون، لازم نصبر علي قضاء الله ونتذكر أن أقدار الله جارية، وأن قصاءة عدل وأن حكمة نافذ صبر العبد ام جزع غير انه مع الصبر الأجر ومع الجزع الوزر بلاء الله سبحانه رحمة وتطهير ، والله للي إحنا فيه ده ولا حاجة بالنسبة لابتلاءات ناس تاني كتير، فاصبروا واحتسبوا</t>
  </si>
  <si>
    <t>نحن لا نُهزم ولا نستسلم بل نناضل بكرامة وشموخ.</t>
  </si>
  <si>
    <t>لكل الاحرار والثوار والرفاق في هذا اليوم العظيم اهنئكم بهذه الذكرى العطرة ففي مثل هذا اليوم وبعد كفاح سنوات وأجيال استطعنا أن ننتصر وهزمنا الخوف وكل اعداء الوطن في مثل هذا اليوم قدمنا الشهداء والمصابين وكسرنا حاجز الخوف وكتبنا درس في التاريخ أن أمتنا مازالت حية وأن شعبنا يستطيع لأننا نمتلك بطولات وشباب يضحي في مثل هذا اليوم قدمنا نموذج للعالم أجمع أن بالتنظيم والمثابرة يتحقق المستحيل ونتمنى عليكم أن يكون العام القادم يأتي ونحن منتصرون عندما نتخلص من خوفنا والعمل الفردي متسلحين بثقة النفس والأمل في وجه الله والعمل الجماعي المنظم كل عام وثوار يناير بألف ألف خير وفي الأخير عزيزي الثائر إياك أن تبتئس فانتصارنا في هذه الفترة فهذا هو الوضع الطبيعى لثورة عظيمة تم انفاق المليارات واستخدام تجار الدين وتجار الوطنية لافشالها</t>
  </si>
  <si>
    <t>استوصوا خيراً باليسار المصري و جمعوا شتاتكم واجمعوا كلمتكم وطهروا صفوفكم من المدعين والخونة ولا تسمحوا للكلاب الضالة التشكيك في تاريخكم المشرف فأنتم ملح الارض وقادة الثورة فانتم فقط من يعرفون أمراض الأمة وبأيديكم العلاج عاش اليسار المصرى وعاش كفاح الأجيال السابقة التى اورثتنا جزوة الثورة المشتعلة</t>
  </si>
  <si>
    <t>برسالتى تلكستشعرين بأشواقى وحنينىنعمياملاكىكم أشتهى حضنككم اشتاق دفئ يديك الصغيرتينتتجول بى على الفتارين باحثين عن لبس جديديليق بنور أبتسامتك أول ايام العيدأفتقدك كثيراهاهنا فى المعتقلتفتقدين كثيرا أشياء ونمنمات كنا نفعلها سوياتساقط الدموع تلقائيا كلما تذكرت........عيدا جديدا سيمر ولسنا معااتسائل؟عيديتك الثمينه ممن ستحصلين عليها؟من سيقبل هلال جبينك القمرى؟من سيغنى لك كعادتك قبل النوم؟من سيوقظك صباح العيد لنخرج أحتفاءا ببالوناتك الملونه كعينيك؟أحتفاءا بجناحيك السحريتين تحلق مع أرتفاع الاراجيجأشتياقى لك يؤلمنى,يدمينىايتها العصفوره الحبيسه فى قفص البعد.................ليس ذنبك أنك ابنتىليس ذنبك أنك بنت مجتمع يقمع الطفولهرودى أبنتى الجميلهعصفورتىنعم تبادلنا الادواروهبتينى الحياهمنحنتينى حنان الامعيد جديد يمر دونكدون بهجة عينيك التى تدغدغنى.......مئة يوم أتالم قهرا كأملاأعرف عن أحوال عصفورتى الفريدهلم أرى أشراقة عينيك كل صباحلم أسمع موسيقى صوتك التى أصحوعليها كل صباحلاأطمئن كيف تعيشين دون توحدنا فى الفراشنظراتى باهتهكأيامى الرتيبه فى المعتقلحزنا وكمدا على انشطار ك عن روحى........رودى معشوقتىلكى عيدك ياعصورتى غدااما أنافعيدى مؤجل حتى أحتضانكلابأسمعتصم صديقىعيدك سعيدبلغ سلامى للجميعزملائىرفاقىعزوتىعيدكم سعيدرجاءاأبلغوا أبنتى كم أحبها20أغسطس 2018الموافق وقفة عرفاتسجن النساء بالقناطر</t>
  </si>
  <si>
    <t>معتصم : وحشني يا طيب يا ارق من الملاك فاكراك وفاكره اد ايه إتهنيت معاك وكنت بتمني يكون عمري فداك دلوقتي بحلم بس اعيش لحظة معاك بغني دايما الاغنية ديه وانت في بالي يا أجمل أب واجدع صاحب عارف وحشتني مزأولتي ليك اوي ورغينا بالساعات ولما كنت بخليك تفضل معايا ع الخط وانا في الشغل .معتصم استني فاضلي بايت هصوره وانت معايا  ولما كنت توصلني وتتسوح وتبات في الشارع ع القهوة بسببي  والسجاير السوبر بقي . وحشني الشارع يا صاحبي . وحشني المشي من غير كلابشات وعربية ترحيلات وحشني شكل السما والبحر والشمس وكمان المشي ع النيل في المغربية وحشتني قعدة القهوة والدومينو والطأولة ووحشتني الكاميرا والمايك اووي .. وحشني شغلي واهلي واصحابي واللي اكتر من كل ده اني هموت واشوف بنتي نفسي المسها اوي يا صاحبي نفسي اخدها في حضني نفسي اقولها اسفه . اسفه اني جبتها في بلد حرمتها من امها بلد يتمتها وامها لسه بتتنفس والاسم عايشة . البلد دي بتوجعنا اوي يا معتصم بتقتلنا وتكسرنا بتموت كل حاجة حلوة فينا بقيت عايشة مستنية كلمة كلمة واحدة هتخرج من القاضي يا اما ترد فيا الروح يااما تقتلني وتدمر مستقبلي مستنية كلمة بعد ما مزقت عمري الزنازين وضاعت اجمل ايامي في السجن بعد ما بقيت حد تاني خالص غير اللي انتم تعرفوه بقيت جثة جسد هامد بلا روح باكل ، بشرب ، بتنفس بس مش عايشة فيه حاجة اتكسرت يا صاحبي . حاجة كانت حلوة اوي في يوم من الايام حاجة ضاعت مني في السجن ومستحيل تتعوض تاني روحي اللي كنتم بتقولوا عليها حلوة  انا بموت بالبطيء يا معتصم بموت بين أربع حيطان ومفيش بإيدي حاجة اعملها مستقبلي إدمر وانا لسه بنت 24 سنة وبنتي هتضيع مني 6 شهور محرومة من بنتي مبقتش عارفة شكلها بقي عامل ازاي ، 6 شهور وهي بعيد عن حضني ومرعوبة لتكون نسيتني لو صحيح البعد بينسي يا صاحبي تفتكر ممكن ينسي طفلة امها تفتكر الحديد والقضبان اقوي من حبها ليا وانا امها اللي روحي فيها انا اللي مستعدة أموت واتمني بس تكون هيا بخير بس ياتري يعني ممكن طفلة تكون بخير وامها محبوسة بين اربع حيطان بعيدة عنها وبينهم حديد واسوار . تفتكر بنتي هتحب البلد اللي حرماها من امها بس والله انا بحبها اوي . وبحب البلد دي اوي بحب البلد اللي حبستني ومرمطتني وضيعت عمري ومستقبلي  بحبها ودي اكتر حاجة وجعاني . نفسي اكره البلد دي والله بس مش عارفه حبها جوايا كان اقوي من السجن والاعتقال والعمر اللي بيروح هدر حبها جوايا بديهي وازلي زي حب الام لولادها مهما عملوا فيها هتفضل تحبهم ، هي كمان كمان مهما عملت فيا هفضل احبها بس نفسي ترحمني بقى نفسي حبي ليها ميبقاش حب من طرف واحد . نفسي احضن بنتي اوي  نفسي أمشي في الشارع من غير كلابشات وأركب عربية عادية مش عربية ترحيلات نفسي كل حاجة ترجع زي الأول ياصاحبي قول للعيال إنهم وحشوني جداً وحشتني خروجاتنا سوا ولمتنا ، قولهم لابد من يوم معلوم تترد فيه المظالم أبيض علي كل مظلوم وإسود علي كل ظالم ، سلملي علي كل الناس وقولهم يدعولي وقولهم اني عندي بنت زي ولادهم كده بس محرومة مني وقولهم كمان إن اليأس خيانة يحيك يا صاحبي بنتك : عبير الصفتي</t>
  </si>
  <si>
    <t>يتنأول الشباب داخل أروقة السجون ورقه مجهولة المصدر تتحدث عن المصالحة، من يوقع عليها ينال النعيم المقيم، ومن يرفض يبوء بالغضب.. منذ شهرين تم تركيب سماعات بث داخل العنابر بسجن العقرب -عدا عنبر (2) بالطبع الذي أسكنه- تبث محاضرات لمشايخ رسميين، طلبت من الإدارة توصيل السماعات عندي، فلا مانع لدي من سماع أي رأي حتى لو كان يخالفني، رُفِضَ طلبي، طلبت سماع أم كلثوم ورفض طلبي أيضا.. سألت عن السبب.. قالوا تعليمات من الجهة المجهولة.. إضافة إلى برامج التعذيب المعتادة، تم منع الزيارة نهائيا عن جميع المعتقلين مع تقليل طعام الكافيتريا كماً ونوعا وزيادة سعره أضعافا مضاعفة.. أيضا بتعليمات من الجهة المجهولة.. مؤخرا وصل ارتفاع مياه المجاري إلى مترين أسفل الزنازين لتخنقنا برائحتها التي لا تطاق وتفرخ أسراب البعوض بالملايين، لجأت إدارة السجن إلى قطع المياه معظم فترات اليوم حتى لا يزيد منسوب المجاري فيُغرِق طرقات السجن ويصل للإدارة. حين اقترحت عليهم الحل الأسهل وهو تسليك المجاري بدلا من قطع المياه في هذا الحر القائظ، رُفِض طلبي تحت مبرر أن تعليمات الجهة المجهولة تقضي بالحفاظ على منسوب المجاري عند مترين، لا أكثر ولا أقل، ضمانا لاستمرار الرائحة ودوام حياة البعوض بسلام وأمان..خلال العام الماضي تكررت أحاديث المصالحة كثيرا بين الإدارة وعدد من المعتقلين، تُلقي الجهة المجهولة برسائلها ثم تتنصل منها.. يُبدي الإخوان حيالها لا مبالاة ظاهرة.. والباطن لا يعلمه إلا الله.. أتابع الطرفين باندهاش لا يخلو من قلق.. عقب حديث منسوب للإعلامي عماد أديب عن المصالحة، تكثفت الرسائل المجهولة وقوبلت بذات الردود الظاهرة.. والباطنة.. غداة إطلاق الأستاذ كمال الهلباوي اقتراحه بوساطة الشخصيات العربية لحل أزمه مصر السياسية والاقتصادية.. والإرهابية.. وصلت أوضاع المجاري ورائحتها وبعوضها لقمة السوء حتى منعتنا النوم نهائيا.. أعرف الأستاذ الهلباوي منذ زمن وأكن له مودة وتقدير، وقد لبيت دعوته على الغداء بأحد مطاعم لندن منذ ثمانية عشر عاما، ولكني أختلف معه في موقفة السياسي المنحاز للاستبداد خلال السنوات الخمس الأخيرة، على حساب الديمقراطية التي كان يحدثني عنها أثناء تنأول الغداء الباكستاني الحار.. من حق الهلباوي أن يختلف مع الإخوان.. فقد كنت ولا زلت مختلفا بل ومنافسا للإخوان في الأفكار والبرامج ودائرتي الإنتخابية، ولكن ما علاقه ذلك بالانحياز للاستبداد والظلم والفساد..؟ عموما أنا أقدر الهلباوي ببواعثه الوطنية الجادة، ومؤكدٌ أن أجندة مجموعة الوساطة ستزدحم بالموضوعات الهامة، وهي بالقطع تخص أطرافها الذين لست واحدًا منهم، ولكن بحق ما بيني وبين الهلباوي من مودة، أرجوه أن يضع على رأس الأجندة موضوع تسليك المجاري، حتى تزول الرائحة الكريهة العفنة.. وتعود المياه الطبيعية.. وينقشع البعوض المتوحش القاتل.. إن جسد الوطن -أو قل إن شئت جسدي- لم يعد في قوس عافيته منزع لم يصيبه وخز بعوض المصالحة، مصحوبا بطفح المصارحة.. التي لم تفلح سنوات السجن في علاج لساني وقلمي منها.. عصام سلطان - العقرب - مايو 2018</t>
  </si>
  <si>
    <t>السلام عليكم ورحمة الله وبركاته ، انا علياء عواد تم اعتقالي للمره الثانيه والتحفظ عليا في جلسه 23 أكتوبر 2017 واعمل مصوره صحفيه ، اعاني صحيا ونفسيا هذه الفترة واطالب بالافراج عني لكي اتمتع بالحريه.. وتم عرضي على طبيب بمستشفى حلوان ومستشفى سجن القناطر مرة اخرى وعمل تقرير طبي بأني مصابة بورم 6×7 سم ، واطالب زملائي من الصحفيين بالتضامن معي للخروج من هذه المقبرة.</t>
  </si>
  <si>
    <t>احكيلهم عني انا مش إرهابية ، انا خايفه اترحل القناطر، بَكْرَهْ المكان ده جدا حاسه ان هموت لو اترحلت هناك ، بكره كل حته فيه وصوت السجانات بيرعبني ومبعرفش انام غير بالمنوم... انتم عارفين بعد التحفظ عليا فضلت 5 ساعات في الحبسخانه ، 5 ساعات محدش عاوز يرد عليا ، 5 ساعات كانهم 5 سنين يامصر ... انا نفسي اشرب شاي سخن نظيف ، انا مش عارفه احسب بقالي قد ايه من يوم ما اتاخدت ، والمياه زي التلج ، عرفت وقتها ان الجو تلج بره كان نفسي امشي ف المطر ربنا عالم بيا ! هي مصر عارفه ان البنت الوحيده ف القضية ، طيب هي عارفه ان مش عاوزه اسيبها واسافر ، انا بحب مصر اوي ، طيب هي عارفه ان مبقتش مستحمله ولا يوم واحد في السجن ، الكاميرا وحشتني ، ادعولي ف المطر اكون قويه وربنا يراضيني في اللي جاي !</t>
  </si>
  <si>
    <t>من المتوقع انها من اخر الرسائل التي بامكاني اخراجها اليكم فاليوم قد جائت اوامر بترحيلي رغم مرضي فمنذ ايام تم اقتيادي بحراسه من عدد لا باس به الى مستشفى حلوان للمره الثالثه ولكن هذه المره ليست للكشف ولكن لعمل تقرير حيث قال النقيب للطبيبه اعملي تقرير بأنها سليمه علشان القناطر تقبلها المره ده نظرت لي الطبيبه بعجب ولكنها لم تتحدث بشيء واصابني صمت وذهول ، وعند عودتي قال لي جهزي نفسك هتترحلي ....فلا يمكنني ان اصف ما اشعر به الان وانا ذاهبه الى هذا المكان ، ولكنني أتذكر عنبر الايراد ، نعم هذه الغرفة التي يمكث بها الشخص ولا يتم فتحها الا اذا تم دخول اخريات ، تلك الغرفة التي عاهدتها اني لن اعود اليها ثانيه ولكني ذاهبه اليها وارى السجانات اللاتي يصفوني بعلياء المتعجرفه التي تحتاج دائما للرفاهيه ، اعلم ان النطق بالحكم يحتاج للكثير من الشهور وربما عام بعد الان ولا اعلم سوف اتحمل ام لا !!لاتنسوني حتى لا تضطر سجانه ان تقول لي مثل تلك الكلمات هنا محدش يعرف عنك حاجه كله هينساكم ، لا اعلم ماذا ينتظرني هناك حتى ان كنت اريد احدا يشعر بي ولكن ليس معي هنا الا الجنائيات فقط</t>
  </si>
  <si>
    <t>من سجن القناطر اكتب لكم انا هنا بتعامل مع يهود مش بشر اقسم بالله ، معنتش قادره اتحمل ، طلعت المستشفى تاني لمده 4 ايام بس مفيش حل الا العمليه على كلام الدكتور وانا خايفه جدا ، قولولي ازاي اوافق وانا عارفه ضعف الامكانيات والاهمال الطبي المتعمد مع السياسيات ، ازاي اوافق من غير اهلي حاسه كانك كبرت عشرات السنين الدكتور قالي نسبه الانيميا عندك وصلت ل 6 وبعد كده هتحتاجي نقل دم وقالت لاهلها ولما سالني عالعمليه وخفت قالي ده اخر حاجه عندك طيب خلاص امشي من المستشفى .. انا بتعرض لكم من التنكيل محدش يصدقه ، انا بطلب منكم تكتتبو عني كل يوم لعل يكون سبب في خروجي من المقبره ، لو وصلكم كلامي انشروه ، لو موصلش اعرفو انهم اخدوه عشان يمنعو صوتي ، ادعولي !</t>
  </si>
  <si>
    <t>انتهى عامي السادس عشر وانا في السجن وانتهى عامي السابع عشر وانا في السجن وانتهي عامي الثامن عشر وانا في السجن واليوم ابدأ في عامي التاسع عشر داخل سجني!</t>
  </si>
  <si>
    <t>ماما وحشتيني أوي..معلش بحأول أبين أني كويسة قدامك عشان ما تقلقيش عليا ، بس الوضع جوا لا يُطاق و أبشع من أنه يتخيله حد ، طلعوني من المكان دا بأي شكل مش مستحملة أقعد ساعة ثانية هنا..تعبت بجد و الله اوي ! معلش ما بقتش أقدر أكتب جواب ليكم..ما بقتش قادرة أمسك القلم..بقيت تقريباً طول اليوم ساكتة مش قادرة أتكلم مع أي حد نص كلمة ، عدّت سنة و شهرين بس فاكرة كل لحظة مرت عليا..عمري ما هنسى من أول يوم أتخذت فيه..الليلة اللي فتحت عيني فيها على واحد بيصحيني و بيزعق فيا و البيت مليان ناس اتخضيت من شكلهم..ما عرفش دول مين و لا في إيه ؟! و في يوم بعد شهر كامل نزلوني مكان عرفت دلوقتي اسمها نيابة و بعدها بكم يوم ودوني مكان أبشع اكتشفت إنه سجن.. مش عارفة تُهمتي إيه لكل دا ؟! ماما ادعولي كثير و خلي كل الناس تدعيلي..نفسي أخرج من المكان دا..نفسي أروح البيت ، تعبت اوي بجد..عارفة إنك أكثر حد حاسس بيا ، ماما بصراحة كل مرة بكون عاوزة أقولك ما تعمليش أكل ثاني ، مش بقدر آكل من الأكل اللي بتعمليه رغم أنه بيكون نفسي فيه اوي ، لكن بمجرد ما أبص عليه بفتكر لمتنا مع بعض و احنا بناكل..بعيط و مش بقدر آكل يلا سلام ي ماما نفسي أنام في حضنك اوي</t>
  </si>
  <si>
    <t>يمر العام تلو العام ويمر الهلال تلو الهلال ويمر العيد تلو العيد وها هو عامي الخامس داخل السجون ينتهي ولا اعلم هل سينتهي قريبا؟ ام سيدوم ٠٠٠٠فها هو عامي السادس قد بدأ بالعديد من الامراض التي لا يعلم أثرها علي الا الله ولا يشعر بالامي أحد الا الله وها أنا لا أجد علاجا ولا مشفي ولا يدخل الي الدواء ناهيك عن سوء التغذيههل تعلم زميلي الصحفي احاكم لانني صحفي كل مايحدث معي من حبس وتعذيب هذا كله لانني حملت كاميرتي وحأولت ان أوصل رسالتي الصحفيه٠٠٠٠أيا من تدعون حريه الصحافه ويا صحفي العالم أترضون أن أظل قابعا داخل السجون فقط لانني صحفي.....هل تعلم يا صديقي في ظل هذا الجو الحار تقطع الكهرباء عنا ونحن محبوسون بين أربعه جدران وهذا العدد الكبير داخل الزنازين وحينما نعترض أو نطلب مجرد الطلب نسحب الي التأديب(الانفرادي) ويمنع عنا الطعام والشراب وحتي الدواء .... منا من مات في الانفرادي ولا يعلم عنه أحد ... حتي الفراق هنا له طعم اخر فمن تكون له خليل صديق وفجأه تفقده بقهر لا يجعلك حتي تبكيه أو حتي تتباكاه -فالقهر أكبر من ارادتنا-هل تعلم يا صديقي ما تعانيه أمي كي تأتي لتراني وحينما تأتي تتعرض لاهانات ومضايقات وتفتيش مهين من سجانه أقل ما يقال عنها أنها شاذه تتعمد الاساءه الي نساءنا وأطفالنا .... ناهيك عن ما يمنع من طعام وشراب ودواء وسهر أمي عليه طول اليل ويرمي أمامها ويمنع من الدخول... أخي ما هو شعورك لو عانت عانت أمك (حفظها الله لك) ما تعانيه أمي !!!أستاذي انا أعلم لم أتيت وأعلم انني لن اخرج الابقدر الله فالبوصله أمامي واضحه ولكن سؤالي لك أستاذي الحبيب... اتعلم متي سأخرج؟ أو الي متي سأمكث ؟! فالاثنان أمامي سواء طالما هما لله وطالما البوصله أمامك واضحه .... أختم رسالتي هذه الي احرار العالم .... واسالك استاذي.... هل البوصله امامك واضحه؟؟؟الصحفي/ كريم مصطفي سيدسجن برج العرب</t>
  </si>
  <si>
    <t>يأتي اليوم العالمي لحرية الصحافة للعام الثاني علي التواليوأنا وعددكبير من الزملاء العاملين بالحقل الصحفي خلف اسوار المعتقلات بدون إتهام واضح،سوي كوننا صحفيين توجه السلطات المصرية لنا اتهامات صوريه تحت مظلة نشر اخبار كاذبه ،دون أن أعرف أنا أو المحققين ماهي الأخبار الكاذبه التي يتحدثون عنها. تحتفل بي السلطات المصرية وتكرمني كأصغر مصور صحفي عمر بمصر بتجديد حبسي إحتياطيا لمدة عامين بتهمة نشر أخبار كاذبه ،ثم تأتي الجائزة الثانية لي بنقلي إلي زنزانه لاتسع سوي 12فردا،ليجلس بها 17فردا،تلك هي طريقة الاحتفال بالصحفيين في مصر. وتلك إحدي مظاهر الاحتفال باليوم العالمي لحرية الصحافة في العالم في ظل الهجمة التي يتعرضون لها في مصر وبعض الدول ،فبعض الدول تعتقل الصحفيين بحجة المشاركة في انقلاب أو الإنضمام لجماعة إرهابية ،أو نشر أخباركاذبة أو قتلهم مثل ماحدث. في فلسطين منذ أسابيع قليله. ستظل مهنة الصحافة هي مرآة كل الشعب وصوت لمن ليس له صوت وشوكه في حلق كل الإنظمه الفاسدة ،تحيه وتقدير لجميع الزملاء الصحفيين في العالم ،خاصه المعتقليين منهم وتحيه إلي كل من له ضمير حي في هذا العالم. ثم الشكر لمنظمة اليونيسكو العالميه علي منحها جائزة حرية الصحافة للزميل المصور الصحفي محمود أبو زيد (شوكان)حيث يعد هذا التكريم تاج فوق رؤوس جميع الصحفيين المعتقليين في مصر ،وكل المنظمات المعنيه بحرية الصحافة في مصر. المصور الصحفي محمد حسن 2/5/2018 سجن القاهرة</t>
  </si>
  <si>
    <t>حين نزلت ظهر الثلاثاء 25 يناير/كانون الثاني 2011 ومعي زوجتي وأولادي جميعاً إلى دار القضاء العالي ثم إلى ميدان التحرير بقلب القاهرة، ثم حين انطلقنا في قلب المسيرات الحاشدة عقب صلاة الجمعة 28 يناير من أمام مسجد رابعة العدوية بمدينة نصر متجهين إلى ميدان التحرير، فحاصرتنا الشرطة وأطلقت علينا الرصاص والقنابل بين رمسيس والتحرير وسقط شهداء، كانت أسماء (14 سنة وقت ذاك) كما أخوها حسام (9 سنوات وقت ذاك) يدركان كغيرهما من آلاف الشباب والفتيات المشاركين، أنهما يسطران صفحة من أروع صفحات تاريخ مصر الحديث، وأنهما قد يدفعان روحَيهما ثمناً لهذا السطر الذي يكتبانه في تلك الصفحة المجيدة. جرت الأحداث بعد ذلك تحمل الكثير من الآمال والآلام والنجاحات والإخفاقات، حتى لقيت أسماء ربها برصاص قناصة العسكر في مجزرة 14/8/2013 واضطر حسام لمغادرة البلاد مع أمه وإخوته جميعاً، بعد أن قتلت أخته وحبس أبوه، وصار (وهو تلميذ في الصف الثالث الإعدادي) مطلوباً للقبض عليه كأبيه وأخيه. لكنّ أحداً لم يكن يتصور أن يأتي يوم يقدم فيه المشاركون في ثورة 25 يناير إلى حبل المشنقة بتهمة مساعدة القوات المسلحة الأجنبية التي احتلت أراضي الدولة وأسقطت النظام في 25 يناير 2011، وأجبرته بالقوة على تسليم السلطة لأعضاء جماعة الإخوان المسلمين! (الجماعة السياسية التي أسست حزب الحرية والعدالة الحاصل على الأغلبية البرلمانية والتي قدمت الرئيس للإنتخابات الرئاسية). هذه ليست تهويلاً لجذب التعاطف الإنساني مع قضيتنا ومظلوميتنا، وليس نزيفاً من أثر السجن الانفرادي والتعذيب والحرمان من كل الحقوق لأكثر من أربع سنوات. ولكنها واحدة من أبشع جرائم الانقلاب&gt;الانقلاب العسكري الدموي الذي يجري في مصر في 3/7/2013 لا تقل بشاعة عن الانقلاب&gt;الانقلاب ذاته (انقلاب وزير الدفاع على أول رئيس منتخب في أعقاب ثورة عظيمة)، وما صحبه وتبعه من مجازر وجرائم وكوارث لا يزال الشعب يذوق مرارتها كل حين، ألا وهي جريمة تزوير التاريخ في محاولة لتغييب وعي المصريين بشأن واحدة من أنصع صفحات التاريخ الحديث، وهي ثورة 25 يناير التي تابعها العالم لحظةً بلحظة، ورآها نموذجاً حضارياً إنسانياً فريداً في الثورات، ونجح فيه الشعب المصري العظيم في إرغامه على التنحي. اليوم يعتبر الانقلاب&gt;الانقلاب ونظامه الحاكم في مصر بشكل رسمي ثورة 25 يناير احتلالاً أجنبياً، لا أعني ما كان مبارك وعمر سليمان ينعتان به الثورة بأنها مؤامرة أجنبية، بل أعني احتلالاً أجنبياً مسلحاً لأراضي الدولة المصرية. يقول النظام ومؤسساته الرسمية إنه جرى في 28 يناير 2011 بالفعل، واستهدف إسقاط الدولة المصرية وتسليمها للإخوان، احتلال لعديد من المحافظات المصرية لم يدر به العالم، ولم تغطّه شبكات المراسلين الذين واكبوا أحداث الثورة ووقائعها كاملة، بل لم يشعر به المصريون ولم يكتشفوه على مدار سنوات عديدة. في حكمها الصادر 16/6/2015 قضت محكمة جنايات القاهرة (بإجماع آراء القضاة وبعد موافقة مفتي الديار المصرية) وجاء في نص مسودة الحكم ما يلي: إن المتهمين وآخرين يزيد عددهم عن 800 شخص ينتمون لحركة حماس وحزب الله والحرس الثوري الإيراني في أواخر يناير 2011 وأوائل فبراير/شباط وفي محافظات شمال سيناء والقاهرة والقليوبية والبحيرة ارتكبوا أفعالاً تمس استقلال الدولة وسلامة أراضيها؛ إذ دخلوا إلى البلاد من حدودها الشرقية مستقلين عربات دفع رباعي مدججة بالأسلحة الثقيلة (آر بي جي وجرينوف)، وتمكنوا من السيطرة على الشريط الحدودي ودمروا المنشآت الحكومية والأمنية في رفح والعريش، ثم واصلوا زحفهم إلى القاهرة والقليوبية والبحيرة فاقتحموا (160) قسم شرطة كما اقتحموا سجون أبو زعبل والمرج ووادي النطرون، فحطموا أسوارها وخربوا مبانيها ونهبوا ما فيها من مخازن وأسلحة وأثاث وسيارات ومعدات، ومكّنوا أكثر من 20.000 سجين من الهرب، ونشروا الفوضى في البلاد، وعمدوا لضرب وشل جهاز الشرطة المصرية لإسقاط الدولة ومؤسساتها بأن قام قسم من المتهمين بالدخول على مواقع التواصل الاجتماعي وتحريض الجماهير على اقتحام أقسام الشرطة وحرقها، وخلق حالة من الفوضى سمحت للعناصر المسلحة بالدخول للبلاد، وإتمام حلقات المشروع الإجرامي بنجاح، وقام قسم آخر بتوفير احتياجات العناصر المسلحة الأجنبية من سيارات وأسلحة وذخيرة وتدبير وسائل الإعاشة لهم، والدخول والخروج من البلاد بعد قيامهم بالدور المطلوب. وأن هذا تم بناء على اتفاق جرى سراً بسوريا في نوفمبر/تشرين الثاني 2010 بين ممثلين لحركة حماس والحرس الثوري الإيراني وقيادات الإخوان المسلمين. هذا نص مذكرة الحكم الذي قضى حضورياً بإعدام كل من: د. محمد مرسي رئيس الجمهورية المنتخب، ومحمد سعد الكتاتني رئيس مجلس الشعب المنتخب، ود. عصام العريان، ود. محمد البلتاجي، من أعضاء مجلس الشعب المنتخب، ود. محمد بديع، وم. خيرت الشاطر، ود. رشاد بيومي، ود. محيي حامد، أعضاء مكتب إرشاد جماعة الإخوان المسلمين، ود. أحمد عبد العاطي مدير مكتب الرئيس، وغيابياً بإعدام 87 آخرين، على رأسهم الشيخ يوسف القرضاوي، بتهمة مساعدة القوات الأجنبية المسلحة التي دخلت إلى البلاد في 28/01/2011، وارتكبت كل تلك الجرائم وخرجت من البلاد بكامل أفرادها وسياراتها وأسلحتها دون أن يراها أحد من المصريين أو غيرهم أو يسمع عنهم. حين بدأت هذه المحاكمات في يناير/كانون الثاني 2014 بعد عدة أشهر من الانقلاب&gt;الانقلاب تعاملنا مع هذه الرواية الهابطة باعتبارها مسرحية هزلية تهدف لاستمرار حبسنا أطول وقت يمكن ثم تنتهي إلى لا شيء، ولكننا في نهاية المطاف وجدنا أن المحكمة تعلن في نص حكمها أن المحكمة تطمئن تمام الاطمئنان إلى تحريات الأمن الوطني والمخابرات العامة التي أكدت صحة هذه الوقائع. ظللنا طوال المحاكمات نطلق النكات ونحن نسمع ونناقش الشهود من رجال الشرطة والمخابرات ونطرح عليهم الأسئلة: 1) كيف دخل هذا العدد الكبير من المسلحين الأجانب أكثر من 800 بعرباتهم وأسلحتهم الثقيلة إلى عمق أكثر من 300 كم من الحدود الشرقية ثم عادوا مرة ثانية بعد ارتكابهم كل هذه الجرائم المسلحة وخرجوا دون أن يراهم أحد أو دون أن تصورهم قنوات الإعلام ودون أن يتعرض واحد منهم للقتل أو الإصابة أو القبض عليه أو إحراز مخلفات سلاح أو سيارة أو غيرها من آثارهم؟! هل القوات المسلحة وقيادتها لم تكن على علم بدخول هذه القوات الأجنبية حتى خروجها أم أنها علمت وعجزت عن مواجهتها وصدها أم أنها تواطأت مع المسلحين الأجانب ضد سلامة أراضي ومنشآت الدولة؟! 2) كيف مرت 200 سيارة عليها أكثر من 800 أجنبي مسلح مدججين بالأسلحة فوق كبري السلام وقناة السويس دون أن يتعرض لهم الطيران المصري بالقصف أو قوات الجيش الثاني الميداني بالاشتباك المتبادل؟! 3) كيف لم يتم توثيق فضائي أو عسكري أو سياسي أو حتى تحقيق صحفي في هذه الوقائع الخطيرة منذ 28 يناير 2011 حتى 3/1/2013، ثم ظهرت هذه الاتهامات فجأة بعد الانقلاب&gt;الانقلاب العسكري؟ّ! 4) هل قامت الخارجية المصرية بإبلاغ المؤسسات الدولية بوقوع هذا العدوان - من منظمات رسمية تنتمي لدول شقيقة قريبة (وتشارك في السلطة فيها - حزب الله، الحرس الثوري، حماس)؟ وهل طالبت الخارجية المصرية بتسليم متهمين في تلك الأحداث؟! 5) هل اعتبرت القيادة السياسية والعسكرية هذا الذي جرى في البلاد على يد تلك القوات الأجنبية المسلحة (من تدمير وحرق وإتلاف وتخريب وقتل وسيطرة) احتلالاً أجنبياً وعدواناً يحتم الرد عليه أم اعتبرته مجرد رحلة سياحية في أراضي الدولة على السلطات المصرية حمايتها وتأمينها وتيسير مهمتها؟! 6) لماذا إذاً اعتبرت القيادة السياسية ما جرى في البلاد في 25 يناير ثورة تحتفل بها رسمياً بينما تلك الأحداث (المزعومة) تقطع بنكبة تستوجب تنكيس الأعلام بمناسبتها عشرات بل مئات الأسئلة الساخرة ألقيت في وجه الشهود من ضباط الشرطة والأمن الوطني والمخابرات العامة والذين ظلوا في حماية هيئة المحكمة وغياب الإعلام الجاد الحر يعيدون في تفاصيل تلك الرواية الهابطة ويتهربون من الأسئلة وهيئة المحكمة تؤكد حقهم في رفض الإجابات متى شاءوا، بل كثيراً ما كانت هيئة المحكمة تبادرهم برفض توجيه السؤال لأسباب رأتها، رفضت المحكمة كذلك الاستجابة لطلبات دفاع المتهمين باستدعاء أي من القيادات السياسية والعسكرية للبلاد لسؤالهم عن تلك الأحداث الجسيمة ومدى علمهم بها ومقدرتهم على مواجهتها (مبارك، طنطاوي، عنان، السيسي). الوحيد الذي استجابت المحكمة لطلب حضوره كان قائد الجيش الثاني الميداني اللواء محمد فريد حجازي، والذي وجَّه إليه المتهمون سؤالاً محدداً (هل نما إلى علمك بأي طريق دخول قوات أجنبية مسلحة البلاد في 28/1/2011 وارتكابها داخل البلد وفي أعماق أرضها ما من شأنه المساس بسيادة الدولة وسلامة أراضيها؟!) فأجاب باقتضاب وصرامة: لم أعلم ولم أبلَّغ بذلك، لكن المحكمة لم تلتفت لشهادة المسؤول الميداني العسكري الأول في ميدان الأحداث المزعومة، وأكدت اطمئنانها التام للتحريات المكتبية للأمن الوطني والمخابرات العامة، ومن ثم أصدرت حكمها بإجماع الآراء وموافقة مفتي البلاد على الحكم بالإعدام شنقاً (حضورياً) على 9 من بينهم رئيس الجمهورية المنتخب في الإنتخابات الحرة الوحيدة التي جرت في البلاد في أعقاب ثورة شعبية عظيمة (إنتخابات تنافس عليها تنافساً حراً عشرة مرشحين وفاز فيها الرئيس بـ52% وليس 99% كسائر الإنتخابات المزورة) حين عرضت هذه الأحكام على محكمة النقض، قررت في 15/11/2015 نقض الحكم الذي وصفته بالمعيب لما شابه من قصور في التثبت وفساد في الاستدلال. وأكدت محكمة النقض أن تحريات الأمن الوطني والمخابرات العامة لا تصلح أن تكون دليلاً كافياً بذاته ولا تعتبر قرينة مستقلة على ثبوت الاتهامات، ومن ثَم قضت المحكمة بإعادة المحاكمة أمام دائرة أخرى. الآن نعيش مرة ثانية فصول هذه المسرحية الهزلية الهابطة أمام دائرة أخرى، التي تحاكم البعض منا للمرة الرابعة، قاضٍ مخصوص لمتهمين مخصوصين، وهو القاضي الذي قضى باستمرار حبي الأستاذ مهدي عاكف - مريض السرطان ذي التسعين عاماً - حبساً احتياطياً مستمراً بالمخالفة لكل الأعراف الإنسانية والقانونية والحقوقية حتى مات موتاً غير رحيم، هو أقرب للقتل العمد. وتجري فصول المسرحية الجديدة وسط صمت إعلامي إذ كثيراً ما يستدعي الأمن الإعلاميين الحاضرين بعض الجلسات الهامة عياناً أمامنا؛ ليعطي التعليمات حول ما يُنشر وما لا يُنشر. تجري فصول مسرحية جديدة مرة ثانية على استدعاء عشرات من ضباط الداخلية الذين يشهدون في -صفاقة- أن قوات أجنبية مسلحة دخلت إلى البلاد في 25/1/2015 وهي من قامت في كل محافظات مصر بفتح السجون وحرق أقسام الشرطة وإخراج الجنائيين وإشاعة الفوضى في البلاد، حتى سقط النظام السابق. ويرفض القاضي بإصرار شديد استدعاء أي من القيادات السياسية والعسكرية -المسؤولة حصرياً عن قرار التصدي لأي عدوان أجنبي على البلاد- لسؤالهم عن حقيقة أو كذب هذا الادعاء الفاضح، بل يرفض القاضي أي سؤال يوجهه الدفاع يتعلق بدور القوات المسلحة وواجبها في مواجهة تلك الاعتداءات الأخيرة المزعومة. تجري فصول المسرحية هذه المرة بعد أن جرى تعديل قانون محكمة النقض وتم تشكيل عشرات من الدوائر الجديدة من خارج محكمة النقض، وستكون الأحكام هذه المرة نهائية باتة ننتظر تنفيذها ليهددونا بحبل المشنقة يقترب من رقابنا، لسنا قلقين من هذه المحاكمات ولا من أحكامها الجائرة المعلومة مسبقاً، ولسنا قلقين من التنكيل الذي يتعرض له الأحرار الآن داخل السجون بعد أن تحولت مصر كلها إلى سجن كبير. وليعلم نظام الانقلاب&gt;الانقلاب ومساندوه أننا لن نتراجع عن موقفنا من اعتبار ما جرى في 3/7/2013 انقلاباً عسكرياً دموياً مجرماً، جرَّ البلاد إلى هوة سحيقة من الخراب والدمار والأحقاد والثارات والانهيار الشامل في حياة المصريين حاضراً ومستقبلاً. فقط أردت بهذه الحقائق أن يعلم الشعب المصري الذي لا أشك في وعيه وفطنته أبداً، حقيقة موقف النظام الانقلاب&gt;الانقلابي من ثورة 25 يناير، وحقيقة ما وصل إليه حال القضاء المصري في ظل الانقلاب&gt;الانقلاب. أردت أن يدرك ثوار يناير الذين جمعتهم الثورة العظيمة بكل أطيافهم السياسية والوطنية ثم فرّقتهم الأحداث بعد ذلك حجم التآمر، ليس فقط على نتائج الثورة، بل حتى على تاريخها وصفحاتها الوضّاءة، لعلنا نستدرك ما فات ونُعيد الاصطفاف الوطني على قاعدة أكثر صلابة، مستفيدين من دروس وأخطاء الماضي التي وقعنا فيها جميعاً. أردت أن يعلم الجميع أننا سددنا وما زلنا نسدد من أرواحنا ودمائنا وحرياتنا وأولادنا فاتورة ثورة يناير المجيدة. نقول هذا ليس منَّة منا على الوطن وعلى الثورة، وإنما فداءً للحرية والكرامة التي حلمنا بها وجاهدنا في سبيلها، وحفاظاً على مستقبل وطن حلمنا لكل من فيه بالحياة الكريمة العزيزة، ترفرف عليهم رايات الحق والعدل والحرية، وصونا لحقوق 25 يناير، وكلنا أمل في مستقبل عظيم لأمة ووطن عظيم نفتديه بأرواحنا ودمائنا قل عسى أن يكون قريباً. أردت أن أضع جميع الأحرار في العالم -من سياسيين، وحقوقيين، وإعلاميين، وأكاديميين وغيرهم- أمام مسؤولية أخلاقية تاريخية تمنعهم من الوقوف موقف المتفرج أمام محاكمات وأحكام إعدام ظالمة تطال زمرة سياسية بناء على رواية ملفقة هابطة لأحداث ثورة يناير 2011 التي يعلم العالم حقيقتها.</t>
  </si>
  <si>
    <t>كرمت هذا العام من شعبة المصوريين الصحافيين وهي الجائة السنوية التي تقام برعاية النقابة فى ساقية الصاوي بالزمالك- حصلت علي جائزة شرفية، أستلمها أخي عني أشكر أساتذتي علي هذا الدعم لي، كما أشكر رفاقي وزملائي المصوريين.. اللافت هنا أن نقيب الصحافين عبد المحسن سلامة كان حاضراً للاحتفال وأثناء كلمته قاطعه الرفاق المصوريين بالهتاف للحرية الحرية لشوكان وكان رده أنه من الداعمين لقضيتي بشكل شخصي وانه يعمل جاهداً لرفع الظلم عني. واني قريباً سأكون وسط مجتمعي وحبايبي 24-يناير/2018 سجن القاهرة</t>
  </si>
  <si>
    <t>(1) جالسٌ ورفيقي في الزنزانة.. كالعادة! لا على البال ولا على الخاطر.. جلسة الملل اليومية المعتادة.. وإذ بالمذياع يعلن أنْ وزارة الخارجية المصرية تأسف (لـ) منحي جائزة حرية الصحافة الدولية من منظمة اليونسكو الأممية انتابني شعورين.. فرح وحزن سعدتُ بثقة «اليونسكو» منحها لي أكبر جائزة في حرية الصحافة في العالم. وحزنتُ على أسف أبناء جلدتي وسُمر بشرتي أن اُمنح الجائزة.. ولم يكتفوا بذلك للأسف، بل ذيّلوه بتشوهٍ واستهزاء بي، ونعتي بـ «المجرم» وبـ «الإرهابي» وبـ «المدعوم من قطر»، بالرغم أني من مواليد الكويت..ترعرت فيها حتى استويتْ. ومهنتي لا تعرف للإرهاب ولا للإجرام طريقًا، بل هي صوت مَن ليس له صوت.. وليتبع «الخارجية» «الداخلية» على نفس اللحن، البعض منهم قسَّم عليّ وغنّى..وهلمَّ جرَّ. هي إذًا ..تشويهات! (2) لكن كيف؟ أليس القانون هو مَن يَكُفْ؟ تنظيم علاقتنا وحياتنا..ولمّا أنا في القانون برئ.. نَظَر القانون- قاعدة؛ المتهم برئ حتى تثبت إدانته- فكيف بالمسئولين يطلقوا عليّ أحكامهم قبل المحكمة؟ وماذا لو برئتني المحكمة؟ أم هي خطوة استباقية منهم للتأثير على قرار المحكمة؟ هي إذًا.. مظلمة! ومظلمات!(3) كيف لدولة أو لشبه دولة- كما يدعي الرئيس- تنادي باحترام القانون.. وتكون أول مَن يخرقه؟ وكيف لزملاء صحافيين يرددوا قول المسئولين إني كذا وكذا وأنا مَن كُرمت في نقابة الصحافيين شعبة المصورين، منذ شهر مضى! هي إذًا.. تناقضات!(4) اتوجه بالشكر والتحيّات لرئيسة منظمة اليونسكو- المصورة في الأصل- «أودري اوزولاي» وسكرتارية المنظمة منحهم لي الجائزة وامُطّ التحيّات حتى تصل أعضاء معهد الصحافة الدولي الذي رشحني للجائزة وأساتذتي ورفاقي الفنّانين المصورين والداعمين لي والمؤمنين بعدالة قضيتي منذ اعتقالي والقبلات أُرسلها إلى أهلي.. وحبيبتي.. وأصدقائي.. والجائزة أهديها إلى رضوى وجاد هي إذًا..سلامات! (5) أما الخاتمة فاخترت لها رباعية.. عنوانها: End of text ونهاية النص كان بالبداية مالهوش صِلا قص ولزق.. رص وقص.. نص.. هَلفطا دا حال كل النصوص عندنا.. يا كدب! يا لعب! المسئول بيكلم فيها نفسه.. وعايزنا نسايره شر..مطى! شوكان 25 أبريل 2018 «سجن القاهرة»</t>
  </si>
  <si>
    <t>إعلموا أنني أشتاق إلي الحديث معكم هنا أكتب إليكم الآن لعلي أئنس بالتواصل معكم وأخرج من حدود هذا المكان إلي فضاء حريتكم..</t>
  </si>
  <si>
    <t>بعينين مرهقتين وروح معطوبة وقلب مشوه وخيال مريض وجسد اصابه الهرم وانفاس قصيرة متهدجة نظر إلى جدران زنزانته ،تأمل لونهاالرمادى ، لطالما كره ذلك اللون، يشعرك وكأنك عالق فى منتصف الطريق ، لاهو بالأبيض ولا بالأسود ، كأنه لون بلا لون، يليق حقا بالسجون حيث كل شيء متشابه..انتقل ببصره الى الباب الحديدى بلونه الأزرق بدا له وكأن يدا خفية تخرج من ذلك الباب تحتجز روحه وتستنزفها ، كان متيقنا أن جسده سيتحرر بمجرد أن ينفتح ذلك الباب ، ولكنه لم يعد يمتلك ذلك اليقين بشأن روحه ، شعر وكأنه يحمل سجنه فوق كتفيه.....نظر بجواره الى رفيق زنزانته والذى على الرغم من أنه كان مستلقيا إلا أنه ابصر روحه وكأنها محارب قائم قد استل سيفه ،وجهز درعه ،وخط فى الارض خطا ينظر إليه بتربص وكأنه يخشى أن يفقد ذلك القدر الضئيل المتبقى من تلك الشعلة بداخله والتى كانت يوما متأججة ، تسائل كم مضى من الزمن وهو على ذلك الحال وكيف انتهى به الأمر هكذا؟!شعر فجأة وكأنه قد هوى فى بئر سحيق وبدا له الضياء بعيدا أخيرا ، لكن السكون خيم على كل شيء ، سكون استمر للحظات تبعتها صرخات شقت الظلام ..(( ياشاويش ...ياشاويش ...الراجل مات ياشاويش...))</t>
  </si>
  <si>
    <t>هل لي أن أتساءل وأراجع المقولة الشائعة في أن: الإرهاب فقط هو الذي دعا إلى الوصول إلى الحالة التي وصلت إليها كل من سوريا وليبيا والعراق واليمن. من الذي دعا الثورة السورية للعسكرة- أليس بشار الأسد و نظامه مستفيدا من خبرته في عراق ما بعد صدام و لبنان؟ للدفاع عن أمنهم و نظامهم. من الذي دفع ثوار ليبيا للسلاح؟- أليس القذافي الذي لم يبن دولة أو شبه دولة بمؤسسات يمكن أن يرثها الليبيون بعده؟ من الذي دفع العراق إلى الطائفية والمذهبية ما بعد صدام؟ ألم يكن المالكي هو منشئ داعش بتهميش السنة و عزل و اقصاء البقية؟ من المستفيد من الحرب الأهلية في اليمن؟ أليس علي عبد الله صالح الذي ظل لاحدى عشر شهرا يضرب الثوار في ميدان التغيير دون ردا منهم؟ انتبهوا ايها السادة الاستبداد و الثورة المضادة هما اللذان يغذيان الأرهاب و يصنعاه، لانهما المستفيد الأول منه.</t>
  </si>
  <si>
    <t>السيد مساعد وزير الداخلية لمصلحة السجون السلام عليكم هل مطلوب أن يكون الثمن الذي الذي أدفعه لإجراء عملية جراحية لاستئصال البروستاتا! هو إعلان انضمامي لداعش، ومبايعه البغدادي؟ فعلا ما يبدو أن هذا هو الهدف النهائي من عمليه التعذيب الممنهج الذي أتعرض له على مدار ثلاث سنوات. وتخيل معي وقد امتلأت مانشيتات الصحف في الصباح ونشرات المحطات العالمية بهذه العناوين: بعد 6 سنوات من محاربة السيسي للإرهاب، هشام جعفر يعلن انضمامه إلى داعش التغطيه ستكون دولية، ونجاح جديد لنظام 3/7 في مصر، هشام جعفر يبايع البغدادي. ومن الآن أعلمكم ستستقبل مكاتب كل من المستشاره الألمانية ميركل، و الرئيس الفرنسي ماكرون، والرئيس السويسري، وكذلك أمين عام مجلس الكنائس العالمي وغيرهم هذه الأنباء وذلك لسابق تدخلهم عند السيسي لإطلاق سراحي، وسيتحول الأمر لمهاترات إنتخابية في بلدانهم، لانهم بذلك يدعمون إرهابيين محتملين أمثالي، وبالطبع لن تخلوا الأنباء من إرفاق 207 سيرات علمية لجهودي التي استمرت 35 عاما في مكافحة التطرف الفكري والتكفيري، وتجديد الخطاب الديني، و مبادراتي لتخفيف التوتر الإسلامي المسيحي في مصر وبلدان المنطقة، وأبحاثي في حل النزاعات الدولية، سيكون ذلك مصحوبا بالطبع بعدد من أغلفة الكتب والأبحاث التي أصدرتها مثل: أزمة الإخوان المسلمين، وإسلاميون و ديمقراطيون، والأبعاد السياسية لمفهوم الحاكمية وغيرها، وقد يشيدون بمجهودي لدعم الحفاظ على حقوق الدولة المصرية مثل المشاركه في استراتيجية مصر 2030 والاستراتيجة القومية للسكان، واستراتيجية تمكين الأسرة المصرية. بعد هذه المقدمة الضرورية ستغفل الوقائع التي كان آخرها قيام إدارة سجن العقرب المحتجز به خارج إطار القانون بإخفاء تقارير طبية صدرت عن مستشفى المنيل الجامعي وعلى مدار 2017/2018 بضرورة إجراء عملية جراحية لاستئصال البروستاتا. قامت بإخفائها عني السادة أعضاء النيابة العامة عند زيارتهم للسجن في سبتمبر الماضي بما يعد تزويرا في الأوراق الرسمية. بحكم درايتي بأن الشرطة المصرية منذ عهد الخديوي تتصرف بأن الورق ورقنا والدفاتر دفاترنا إلا أنني أحيلكم إلى دفتر أحوال مستشفى السجن بتاريخ 15-7-2018 حيث يؤكد استشاري المسالك الدكتور صفوت صبري ضرورة إجراء عملية جراحية. وكانت الكارثة الأخري هي تأخر إدارة السجن ثلاث ساعات في تركيب قسطرة في مجرى البول في تاريخ 29-11-2018 لعدم توافرها في مستشفى السجن بما يعد شروعا في قتل، فلولا لطف الله لانفجرت المثانة. في الختام أحب أن أؤكد لكم أنني لن أعلن انضمامي لداعش، ومبايعتي للبغدادي لأن خبرتي علمتني أن النظم الاستبدادية هي المستفيد الأول من ثالوث التطرف والإرهاب والعنف، وفي ختام رسالتى أطالبكم بتطبيق القانون، وإنفاذ لائحة السجون باجراء عملية جراحية لي. أخذا في الإعتبار أن احترام القانون هو الحد الفاصل بين الإرهاب والشرعية. مقدمه هشام جعفر المحتجز خارج إطار القانون في سجن العقرب</t>
  </si>
  <si>
    <t>ربما يجب علينا ان نخاطر بأشيائنا الثمينة لنحظى بلحظات ولو قليلة من السلام الداخلي من الممكن ان نبتعد عن من نحب ومن نهتم لربما نترك إبتسامات نشتاق الان لرؤياها نحطم كل ألعابنا الطفولية ونهتم بأمور تعلمنا القسوة في العيش لربما نضحي بأثمن من ذلك لربما نضحي بأجسادنا لكي تعلوا أرواحنا السماء وتنيرها لأجل من يستحق .</t>
  </si>
  <si>
    <t>يحق لنا التنفس بالكاد نشعر بأننا أحياء ولا نزال مهتمين لا نستطيع الأعتراف بالموت في هذه المقابر نحن نتنفس إرهاق نتنفس سنوات تمر بدون الشعور بها الآن وقد أتمتت عامي الثالث بجميع مراحل السجون المختلفة التي تعفن جسدي بداخلها وبداخل أسوارها العالية وسجانها الغلاظ . أستطيع احتلال تلك الاسوار بالطبيعة الموازية لها أن أزرع زهور تتخلل بين أصابع الحديد وأن انشر بهجة لا يستطيع الشعور بها سوي كل من زاق تلك الطعم المر من الفراق بحكم النفس علي النفس . أستطيع أن أرسم تلك الزهور وهي تقاوم ذلك السواد القاتل وهي تنتشر بألوانها البراقة حتي تداعبها أشعه الشمس وتراقصها وتراقصنا علي أنغام ليست بمسموعة أستطيع أن ارسم دورة المياه التي تحمل بداخلها بكاء الآلاف من المحرومين . التي تحمل عبئ لا يقدر عليه سوي من قرر اللجوء الي أصعب الحلول لمقاومة إحتلال الظالم لأحلام الانسانية تلك القذارة التي تستطيع فيها الأختلاء بنفسك والإبتعاد عن وجوه البائسين تستطيع الصراخ وحدك بلا صوت تبكي بلا صوت حتي لا تزعج من هم يعيشون معك نفس الآلام . أستطيع أن أرسم تلك الزهور بداخلها. بداخل الشئ الذي نخرج فيه أوجاعنا القذرة . أستطيع أن أرسم أبتسامات علي وجوه الحالمين بعالم حقيقي يتنفسون فيه بحرية . ففي السجن صنعت أورجيحة بعدد سنوات الالم وانارت ظلمة قواعد الميري . شعرت ولو لقليل بروح الطفولة النادرة في عالم صراعات الكبار علي الوجود.</t>
  </si>
  <si>
    <t>عم عبعاطي بعد ما قام من النوم بعد منتصف الليل وهو مازال في مرحلة الاستيقاظ قرر ان يصلي ركعتين قيام الليل بالسروال القصير لباس بدكة</t>
  </si>
  <si>
    <t>اخر خمس سنين في حياتي كانو كلهم مغامرات واكتشاف لشيئ مخفي جوايا في نوفمبر ٢٠١٣ نزلت مظاهرة علشان اعتراضي على مادة في الدستور بتدي الحق للنيابات العسكرية بمحاكمة المدنيين واتحبست تسع أيام في سجن طرة الزراعة في قضية أحداث مجلس الشورى وخرجت باخلاء سبيل على ذمة القضية في يناير ٢٠١٤ اتقبض عليا في مظاهرة في ميدان طلعت حرب بطالب فيها برد فعل يوقف مهزلة تعذيب البنات في السجون ومعسكرات الأمن اتعذبت في امن الدولة بشكل عنيف وقضيت شهرين في السجن واخدت اخلاء سبيل على ذمة القضية في فبراير ٢٠١٥ اتحكم عليا بالسجن المشدد ثلاث سنوات في قضية أحداث مجلس الشوري قضيت في السجن سنة وخرجت بالعفو الرئاسي في ابريل ٢٠١٦ اتقبض عليا في مظاهرة ضد اتفاقية تقسيم الحدود بين مصر والسعودية واتعذبت تاني في امن الدولة زي الخاين بالضبط وبعد أسبوع اخدت اخلاء سبيل وفي الوقت ده اتحكم عليا بالسجن سنتين في قضية طلعت حرب قررت أتعايش مع الهروب بقيت هربان لحد شهر أكتوبر مقدرتش اكمل بالطريقة السلبية دي وسلمت نفسي وانا حاطط في دماغي اني استغل الفترة دي علشان اقدر اكمل حياتي من غير مشاكل نفسية وبدات اقرأ كتب في مجالات مختلفة والعب تمارين رياضية وازرع نباتات بين الحديد واهتم بالفن عموما وبدات ارسم اسكتشات لطبيعة الحياة في السجن لحد ماارتحت نفسيا وحسيت اني عملت حاجة مهمة اللوحة بتاريخ ١٠-٣-٢٠١٨ سجن طرة استقبال The entire past five years were adventures of discovery of something hidden inside me. In November 2013 I joined a demonstration to oppose an article in the constitution that would grant the right of military courts to try civilians. For that I spent nine days in Tora Prison on the Agricultural Road in the Maglis al-Shura case [Maglis al-Shura is the consultative assembly,” sort of like the British House of Lords, with no real power to legislate, but with some advisory clout; the demonstration he refers to was in front of the Maglis al-Shura]. I was then released from prison by the court. In January 2014 I was arrested in a demonstration in Tal’at Harb Square for demanding action on the scandal of torturing women in military prisons. I was tortured violently by the security forces for two months in prison, and was then released again by the court. In February 2015 I was sentenced to three years of hard labour in the Maglis al-Shura case. I spent a year in prison and was then released in a presidential pardon. In April 2016 I was arrested in a demonstration against the agreement to divide the Egyptian-Saudi border [he’s referring to a deal made between Egypt and Saudi Arabia to cede control of an Island in the Red Sea from Egypt to the Saudis; many Egyptians saw that as a betrayal of the national interest, and there were a number of demonstrations against it]. I was tortured again by Homeland Security exactly as if I had committed treason. After a week I was released, but then I was subsequently sentenced to two years in prison in the Tal’at Harb case. I decided to live as a fugitive, and lived on the lam until October. But I couldn’t keep living that way, so I turned myself in. I got it into my head that I would use this time [in prison] to try to improve myself [and not end up back in prison]. I read books in many fields, began exercising and growing plants in the prison cell. I took an interest in art generally, and began drawing sketches illustrating the nature of life in prison, and reached a point at which I had calmed myself, and felt that I had done something important.</t>
  </si>
  <si>
    <t>بنشوف البيوت والأنوار ونسمع أصوات الأفراح اللي في المساكن القريبة من السجن. افتكر في ٢٠١٥ كنت في زنزانة ١٨ (أ) عنبر ١ شديد الحراسة والزنزانة دي في اخر سجن طرة تحقيق والأصعب كان فيها رفوف عاليه كنت دايما الصبح وقت الشروق اعمل كوباية شاي واسمع الراديو برنامج زهرة رامي بتاع الأطفال واسمع مزيكا البرنامج واتفرج من شباك الزنزانة على النيل والناس اللي ماشيين عالكورنيش من بين صفوف الحديد والأسلاك الكتيرة جدا أوقات بتخيل نفسي ماشي عالكورنيش عادي وأوقات اسرح في اماكن وناس كنت مفتقدهم كنت باكتب جوابات ليهم وبحتفظ بيها لنفسي علشان إدارة السجن كانو مانعين الجوابات شايفين ان الحب غلط في السجن.</t>
  </si>
  <si>
    <t>زنزانة ١/٤ سجن استقبال طرة شاب من المنصورة مقضي حكم خمس سنين في السجن بسبب محاولة منه لإنقاذ زميلة ليه بتنضرب من العساكر في حرم جامعة المنصورة</t>
  </si>
  <si>
    <t>لوحة لتوم هانكس مرسومة بأقلام الحبر على تيشرت ابيض تحقيق أيام ماكنت في سجن وادي النطرون ، توم هانكس الممثل الوحيد اللي أتمنى أقابله واتصور معاه ولما كنت في السجن لسه كنت ببعت جوابات لأصحابي يسلمولي عليه كنت اهبل لدرجة اني عملت كدة فعلا وعجبني الموضوع بالأسلوب ده جداا</t>
  </si>
  <si>
    <t>إحتياج الخصوصية واللهفة للجوء إليها من صخب أحداث اليوم مع زملاء عددهم كبير في مساحة صغيرة بيكون مُضاعف جدا بعد ما النور ينطفي الساعة ١٢ بالليل بنحب نلجأ للقعدة ورا الباب الأسود الكئيب ونسرح ونشتكي ونعيط ونلعنه علشان بيفصل بين الحرية والقيد بنصرخ ساعات على نظارة الباب بأناشيد بصوت يوصل لكل سهران في الزنازين التانية ويصحي مشاعر مؤلمة وممكن نمل ونكتفي بالقعدة ورا الباب نسمع محطات الراديو ونتخيل حياتنا ازاي وصلت للبؤس ده. لوحة رسمتها بتاريخ ٥/٨/٢٠١٨ لصاحبي قاعد سارح في حال أولاده الأطفال الاتنين بيسمع الراديو في سجن وادي النطرون زنزانة ١٣/٢ The need of privacy Nd the eagerness to run towards that comfort zone. Away from the absurdity of life. Today in a very small area a large no of inmates are crammed,at that point that comfort zone is doubled, tripled it is a way or another exaggerated. After the lights are put off at midnight, we all tend to feel comforted sitting behind that black,dull,depressive door, and we tend to stray with our thoughts. Complaining, crying. Cursing that door that binds is and separates us from freedom. Sometimes we would scream chants and sings out of that tune minoring hole in the door of the cell, songs loud enough to reach all those whom insomniac like us in their cells, as if to awaken those painful emotions. Other nights, we might be bored enough to just sit their behind that door listing to radio. Painting of a friend who sat behind that door one night doing nothing but thinking about the whereabouts of his two kids, and just listing to his radio. Wadi El Natroon prison Cell 13/2</t>
  </si>
  <si>
    <t>بروتريه لمجهول مرسوم بتاريخ ٩ مارس ٢٠١٨ في زنزانة ١/٤ سجن استقبال طرة.</t>
  </si>
  <si>
    <t>‏سجن وادي النطرون ١ زنزانة ١٣/٢ عنبر أ سياسي مطبخ الزنزانة عبارة عن سخان سوستة حراري محطوط عالارض في جردل مليان ملح وصندوق متعلق عالحيطة فيه أطباق وحلل وموقعه قدام الحمام وباب الزنزانة وبنشيل أدوات الطبخ علي رفوف الزنزانة وعدد المساجين ممكن يعدي ٥٠ مسجون في الزنزانة العادية</t>
  </si>
  <si>
    <t>إحتواء المفقود مشهد من المكان اللي قضيت فيه سنة انا ورمضان صديقي السيناوي في زنزانة ١-٤ لوحة رسمتها بتاريخ ٢٨/٥/٢٠١٨ في سجن طرة</t>
  </si>
  <si>
    <t>Staring into the hole of nothingness_x000D_
9/3/2018 Toura prison cell 1/4</t>
  </si>
  <si>
    <t>من عامين تخرجت دفعة أيمن فى كلية الهندسة بالجامعة البريطانية أتذكر يوم زيارته بعد حفلة التخرج، و هالة الأسى التى كانت تحيط به، عيناه تلمعان و هما ساجنتان للدموع التى تهدد بالنزول، و هو يحكى كيف قامت دفعته بالهتاف باسمه على المسرح، و كيف ارتج المكان بأصواتهم بص و اسمع و اتفرج أيمن موسى بيتخرج. و مع كل الألم الذى شعرت به يومها، لم أتخيل قط أن أمكث فى غياهب السجن حتى اليوم الذى تتخرج فيه دفعتى كذلك أمر مستحيل كيف يتخرجون بدونى و أنا لم أدخل من الأساس؟ كيف ينهون حياتهم الجامعية و أنا لم تبدأ حياتى الجامعية بعد؟ أيعقل أن نفترق على بوابة المدرسة، فيرحلون إلى الجامعة، و أرحل إلى السجن، فلا نلتقى بعدها أبداً؟ أقرأ كل عام رسائل الناس و هم يباركون على عام نجحت فى العبور منه فى الكلية بلا خسائر و هم سعداء و فخورون، لكنهم لا يعلمون أنى أجلس بعد نتيجة كل عام، لا أدرى أأفرح على عام دراسى لم يضع، أم أبكى على عام جامعى آخر من عمرى ضاع؟ و الآن أتذكر كل أصدقائي وهم سيتخرجون خلال أشهر قليلة لا تجاوز الشهرين إلا بقليل سينطلقون فى حيواتهم و بعد سنين يجلسون سوياً فيتذكرون الأيام الخوالى و الذكرىات التى مروا بها و لم أصنعها بعد، فلا ذكرىات عندى إلا للقضبان و الكلبشات و الأبواب المصفحة و الركلات و الصفعات... أتأمل فى كل زيارة تأتى فيها أختى فتزف لى أخبار من كانوا أصحابى، فتبلغنى أن فلان قام بخطبة فلانة، و أن فلانة تزوجت، و آخران صار عندهما طفل صغير، فلا يفهم عقلى المعلومة و يرفض استقبالها، و كيف يقبلها و كلهم مسجلون فى ذاكرته كمراهقين لم يجاوزوا الثامنة عشر؟ كيف يقبل أن الزمن مضى و لم يتوقف من أجله؟ كيف يقبل أنه و إن كان الوقت تجمد بالنسبة له من يوم أن دخل هنا، فإنه يطير طيراناً لأقرانه بالخارج؟ كيف يقبل أنه قيمة مهملة فى معادلة الكون؟ قالوا لى يوماً أن الإنسان بطبعه يتكيف، و قرأت كثيراً أن الألم مع الوقت يبرأ و يزول ولكن هذا اكبر ادعاء كاذب ، فكما فتحت عينى فى أول صباح لى فى السجن فارتج كيانى كله بصدمة الواقع الأليم، فالآن و بعد مرور ما يقرب من خمس سنوات، جاوزت فيها ألف و خمسمائة يوم، كل يوم فيها أفتح عينى فى الصباح على السقف الباهت الكئيب، فأصدم كما كانت الصدمة الأولى أنا فى السجن.... لم أتعود و لم أتكيف و لم أألف و كيف لى أن أتقبل أنى أمضيت فى السجن خمس سنين و أنا حتى الآن لم أستوعب أنى أمضيت فيه يوماً؟</t>
  </si>
  <si>
    <t>هناك أغنية اسمها «نور واحد كمان» (One More Light) لفرقة Linkin Park تقول: «تفرق إيه لو نجم انطفى، في سما فيها مليون نجم، بيرعش.. يرعش».. هكذا أرى نفسى: نجم واحد في سماء واسعة، حالكة السواد، ومطرزة بالملايين والملايين من النجوم، كلها تعاني، كلها تكافح، فمن سيلاحظ لو أني -نجم واحد موجود- ارتعشت ومِتّ؟ من، حقًا، سيهتم؟ أنا فى السجن. سجين رأي في مصر. مصر التي طالما ارتبطت في خيال الأجانب بالأهرامات والجِمَال، ثم، في خيالنا نحن، بالربيع العربي، ومؤخرًا، بأشياء أخرى أقل بهجة. ولكني لا أمسك القلم لأكتب عن مصر، أو عن السجن، أو حتى عن نفسي. ليس بالتحديد. أنا هنا أتكلم عن النجوم والكواكب، عن عالمنا. في السجن تفكر، تفكر كثيرًا. ومؤخرًا وجدت نفسي أتأمل كوني مجرد نجم واحد، ليس له أهمية في العالم، وأوصلني هذا لسؤال ظل يطاردني لأيام: هل أستطيع تغيير العالم؟ إذا كنت ممن حالفهم الحظ فشاهدوا كوكبنا عن بعد يطفو في الفضاء، ربما وصفته ككرة عظيمة، زرقاء مشوبة بالخضرة، مضيئة متألقة، تمنحك إحساسًا بالضآلة وكأنك في حضرة الله نفسه. وهذا يعطينا درسًا قاسيًا في عدم الحكم على الكتاب من غلافه. فكوكبنا الحبيب منكوب. ممتلئ لحافته بالظلام والشر والكراهية. الإحصائيات صادمة، حقًا. إن بحثت في تاريخ هذا الكوكب الأزرق وسكانه، ستلجم النتائج لسانك. يمكنك أن تبدأ بالحروب وأسبابها، ثم تزيد القراءة في آثارها المباشرة وغير المباشرة على الإنسانية. انتقل بعد ذلك إلى الدكتاتوريات واقرأ عن القمع والتعذيب في بلاد العالم وعدد سجناء الرأي المحبوسين وكم الذين قُتِلوا لأنهم عبَّروا عن وجهة نظر. ثم غُص في الديمقراطيات المزعومة، الموبوءة بالعنصرية والفقر والطبقية. وإن بقيت لديك طاقة، فابحث عن الأرقام التي تحكي عن الاغتصاب والتحرش الجنسي والعنف الأسري والقتل العشوائي في جميع أنحاء العالم. وعندما تنتهي من هذا، اقرأ عن التطرف والإرهاب في الأديان والمعتقدات كلها، وكيف يبرر المتطرفون والإرهابيون أفعالهم وينامون في سلام كل ليلة. ثم اختم كل ذلك بقراءة «عقيدة الصدمة» لناعومى كلاين، واستعد لأن تصعق من العقليات الملتوية التي تحكم كوكبنا، والنظام العالمي الذي يُنَمِّى الكوارث ويزدهر بالبؤس ويرى في المآسي الإنسانية فرصًا للاستثمار وفي الحروب والنزاعات الكارثية أسواقًا يمكن إستغلالها. لاحظ أني لم أذكر شيئًا عن الجرائم في حق الكوكب نفسه: التعدين والاستخلاص والتكسير والتجريف والسرطنة. يكفي. سأتوقف الآن. هذا هو العالم الذي نعيش فيه. عالم من النفاق وإصدار الأحكام. عالم يتغذى على الكراهية والغضب والعنصرية. عالم تعودنا عليه فلم نعد حتى نلحظه. وحين وصلت إلى هنا، وجدتني أعود للسؤال الحائم حولي: هل أستطيع تغيير العالم؟ قضيت ساعات كثيرة في سجني، الذي قارب الخمس سنوات، في قراءة السير الذاتية لأولئك الذين أصبحوا رموزًا للتغيير أو التحول. قرأت سيرة المهاتما غاندى ونيلسون مانديلا وتشي جيفارا ومارتن لوثر كينج ومالكولم إكس ومالالا، وأيضًا بعض الشخصيات الدينية. وبينما أنا أقرأ بدأ رابط ما يظهر لي. لكن، وقبل أن أحكي عن هذا الرابط، أود أن أحكي لكم عن شيء آخر. فى كتابه «الإسلام بين الشرق والغرب»، يقترح علينا المفكر والسياسي البوسنيّ، علي عزت بيجوفتش، تعريفًا للمصطلحين: «الحضارة» و«الثقافة». وهو مختلف عن ذلك المتعارف عليه من أن «الثقافة» -إذا استعرنا كلمات «إيمي سيزار- هي «مَلبَسُنا، ووضعية رأسنا، ومشيَتُنا، وكيف نربط رباط العنق»، بينما «الحضارة» منظومة مركبة -تعتبر ظاهرة متقدمة- من التطور والتنظيم الاجتماعي. يُعَرِّف بيجوفتش «الحضارة» بأنها كل تقدم مادي تحرزه البشرية في مسيرتها، كالتكنولوجيا والعلوم بكافة أشكالها، ثم ينتقل إلى الثقافة فيعرفها بأنها كل تقدم تحققه البشرية على الصعيد الروحاني وفي مجالات الفنون. ثم يضع سؤاله: هل كونك «متحضرًا» يعني بالضرورة أنك «مثقف»؟ وهل كون لديك «ثقافة» يعني امتلاكك لما يُسمَّى الآن «حضارة»؟ ورَدّه على هذا السؤال هو: لا؛ كونك أحدهما لا يعني بالضرورة كونك الآخر. ويعضد رؤيته بضرب مثل بسكان القارة الأمريكية الأصليين وكيف أبادهم القادمون الجدد ذوو البشرة البيضاء، وأيضًا باختطاف الإفريقيين والإتجار فيهم واستعمالهم كعبيد، ثم بتأسيس نظام الفصل العنصري. وما يريد إثباته هو أن تحَضُّر مؤسسي الولايات المتحدة الأمريكية -التحضر طبقًا لتعريفه- لم يمنعهم من ارتكاب المجازر والجرائم ضد الإنسانية. وهذا أبعد ما يكون عن «الثقافة». عودةً إلى ذلك الرابط الذي كان قد بدأ فى الظهور: هو يتكون بشكل رئيسي من جزءين. الأول أن معظم هؤلاء الرموز الذين قرأت عنهم كانوا -وفقًا لتعريف علي عزت بيجوفتش- أصحاب ثقافة. إذا درست دوافعهم ومحركاتهم عن قُرب ستجد أن معظمها كان بعيدًا عن أي رغبة مادية، إن لم تكن دوافعها روحانية وإنسانية خالصة. حتى تشي جيفارا، الذي لم ينأ بنفسه عما اعتبره عنفًا ضروريًا، قال إن دماء الثوار تتجمد في عروقهم بالوصول إلى مقاعد السلطة. الجزء الثاني من الرابط كان هذا: معظم هؤلاء الناس تم اغتيالهم. مرورًا باغتيال مارتن لوثر كينج إلى مالكولم إكس إلى تشي جيفارا إلى محاولة اغتيال المراهقة مالالا، وآخرين. أسئلة كثيرة بدأت تقفز إلى ذهني. لماذا يكره هذا العالم المصلحين لهذه الدرجة؟ ما مصدر آلية الدفاع العنيدة هذه ضد كل أنواع التغيير الجيد؟ هل هذا الكوكب شرير بطبيعته؟ هل يتطلب فرض التغيير حدًا أدنى من ظلام الروح؟ وهل في هذه الحالة، عندما تتخلى عن مبادئك لتحقق التغيير، هل يعتبر هذا تغييرًا؟ أم أنك ببساطة تكيفت مع تقاليد الشر؟ هل ستتكيف؟ أم ستوصم بالهرطقة والكُفر؟ هل تغير أي شيء عبر الزمن؟ أم أننا فقط أتقنّا تركيب الأقنعة على دوافعنا الوضيعة، وتزيين أفعالنا السامة بالشعارات الكاذبة؟ هل نحن فقط مطيعون، نلعب أدوارنا المحددة مسبقًا؟ هل نستطيع تغيير العالم؟ فى روايته «المدينة تنتصر دائمًا»، يقدم عمر روبرت هاملتون للقارئ السؤال الوجودي المرهب: «هل تفضل أن تجد المعنى في معاناة لا نهائية، أم تعاني لا نهائيًا في إيجاد معنى؟»، توقفت لفترة طويلة عند هذا السؤال متأملًا في مدلولاته. إنه ببساطة يسأل إن كنت تفضل أن تعيش حقيقة قبيحة، أم كذبة جميلة. هل تختار أن تجد غاية في هدف ميئوس منه، لأنك أجبن من أن تبحث لا نهائيًا عن الغاية الحقيقية؟ أنا شخصيًا كنت قد فاض كيلي بكل الكذبات الجميلة، وقررت الغوص في بحر القبح بحثًا عن شيء حقيقي، فتعثرت في الكثير من خيبة الأمل، وتعرضت للكثير من الألم، وتعرَّضَت أحلامي المثالية للسحق المستمر. كنت في السابعة عشرة حين سجنوني، والآن، وأنا في الثانية والعشرين، عقليتي قد أعيد تشكيلها بالكامل؛ كل ما كان مهمًا من قبل، لم يعد من الأهمية بمكان. أدركت أخيرًا أن الأشياء التي تهم بحق هي الأشياء الصغيرة. اكتشفت أخيرًا أنك بعد أن تستيقظ من الكذبات الجميلة، وتغوص فى الحقيقة القبيحة، في اللحظة التي تظن فيها أنك لن تستطيع أن تتحمل المزيد، ستصل أخيرًا إلى الحقيقة الجميلة: المنح الصغيرة، الأشياء التي تهم بحق، والسر الذي طالما ألهم الشعراء والفنانين. الحب. الحب غير المشروط بكل صوره. حب الأبوين، حب الإخوة، حب الأصدقاء، الحب الرومانسي، والحب الممتزج بالسلام عندما تشعر بحضور الله في قلبك. أفعال الخير الصغيرة، مواقف التضحية العظيمة، المشاهدات الجميلة للإيثار، التجلي المدمع للعين عندما تستوعب حقيقة أنك لم تفقد أملك في البشرية، وأننا أكبر من مجموع أجزائنا، وأن واحدًا وواحدًا أحيانًا يساويان أكثر من اثنين. وبهذا اللهب المُتَّقِد جديدًا في قلبي، عدت وواجهت السؤال: هل أستطيع تغيير العالم؟ تذكرون عندما تحدثت عن النجوم والكواكب والعالم؟ في مادة العلوم بالمدرسة الابتدائية تعلمنا أن النجوم هي أجساد ضخمة تحترق داخليًا فتنتج كمًا عظيمًا من الحرارة والضوء، بينما الكواكب أجساد معتمة قد تعكس أحيانًا أضواء النجوم فتبدو لوهلة من الزمن وكأنها مضيئة. هذا نحن: بعضنا نجوم، وبعضنا كواكب. ونحن نُكَوِّن العالم. كانت المشكلة أني نظرت للعالم ككيان منفصل، بينما هو في الحقيقة لا شيء إلا نحن. والمفتاح -المفتاح الأوحد والوحيد- لنغير العالم للأفضل، هو أن نغير قدرًا كافيًا من حيوات الناس للأفضل. والآن وقد أدركت هذه الحقيقة الجميلة، ليس لدى غير أن أبشر بها وأسعى لأقنع أكبر عدد ممكن من الناس باعتناقها. السبيل الوحيد لإعطاء هذه الحياة معنى هو أن تُحَوِّل حيوات الآخرين. أن ترى العالم على أنه مكون من أفراد، وأن تسلك مسلكًا متمهلًا وفعال ومخلصًا مع كل واحد منهم. فردًا فردًا. الوسيلة الوحيدة هي أن تكون نجمًا. أن تشع ضوءًا ودفئًا في كل مكان تخطو فيه، أن تشاهد وجوه الكواكب حولك تضيء كلما تعرضت لك، وإن كنت محظوظًا -إن كنت الأكثر حظًا على الإطلاق- ستشهد البعض وهو يتحول إلى نجمه الخاص الساطع، بفضل تواجدك أنت في مداره. هل حدث أن حضرت حفلًا موسيقيًا، سُلِّطَت فيه بقعة الضوء على عازف البيانو وهو يسكب روحه تتدفق من أصابعه، يهتز كالممسوس شغفًا، متوحدًا مع موسيقاه والكل يحدق في انبهار، يشعرون بوجود شيء أكبر منهم جميعًا، لا يستطيع أيٌ منهم تحديده بالضبط، لكنهم جميعًا يحسونه. وفي تلك اللحظة تجتاح القشعريرة أجسادهم وترى الضوء ينعكس على وجوههم من تلك الشمس المتوهجة على المسرح. في تلك اللحظة تتغير حيوات. في هذه الثانية نرى الحب والتغيير والتحول والإنسانية ينصهرون معًا. تشهد هذه اللحظة في أفعال كبيرة وصغيرة، في سطر من أغنية أو صفحة من كتاب، في حديث من على منبر، في ابتسامة ولمسة حانية، في كلمة أو فعل. ومهمتك هي أن تمتص من ضوئها ما يكفي لتصبح نجمًا فتعيد إشعاع هذه اللحظة في أكبر عدد ممكن من الحيوات. طريق التغيير شاق وطويل. ولكن، في الحقيقة، ليس المهم هو الوصول إلى نهايته؛ المهم أن تسير عليه ما دمت حيًا. كنت ألعب كرة السلة، وأحب هذا القول من فيلم Coach Carter، فهو يلخص كل شيء: «خوفنا الأعمق ليس أننا غير أكفاء؛ خوفنا الأعمق هو أننا أقوياء فوق حدود الخيال. أكثر ما يخيفنا ليس ظلامنا بل نورنا. أن نُصَغِّر من شأننا لا يخدم العالم في شيء. لا نور ولا تنوير في أن تنكمش حتى لا تُقلِق من حولك. كلنا فينا أن نكون متألقين كالأطفال. ليس هذا مقصورًا على بعض منا، بل هو فينا جميعًا. وعندما نطلق العنان لضوئنا فنحن -وبلا وعي منا- نعطي الإذن لمن حولنا بأن يفعلوا كذلك. عندما نتحرر من مخاوفنا، فإن مجرد وجودنا -وبشكل تلقائي- يحرر الآخرين». هل أستطيع تغيير العالم؟ ربما ليس بشكل مباشر، لكني أستطيع تغيير عالم شخص واحد لدقيقة واحدة، ثم شخص آخر ودقيقة أخرى، ثم.. على الأقل، أتمنى أن أفعل. وبذلك عندما «ينطفي نجم» آخر سيكون قد أدى الدور الذي خُلِق ليؤديه في العالم.</t>
  </si>
  <si>
    <t>كان فلاسفة الرواقية اليونانية قديمًا يؤمنون بعقيدة تسمى «العيش في الحاضر». كانوا يرون أنه «إن كان الماضي ذهب وانقضى بينما المستقبل لا يزال في الغيب، فإن أكبر منغِّصَات الحياة هي ثقل الماضي، وسرابات المستقبل»، وبالتالي قرروا أن من الحكمة التخلص من هذين الأمرين؛ الخوف من المستقبل، وذكرى المتاعب القديمة، لأن الأولى لا تعنينا بعد، والأخيرة لم تعد تعنينا، فبين سعادة ضائعة وفرصة قادمة، هناك حاضر يهرب نحو العدم، مع أنه يشكل البعد الوحيد للوجود الفعلي. لست رواقيًا حتمًا، ولا أعتنق الفلسفة اليونانية، لكني لا بد أن أعترف أن هذا المبدأ، بعد الله سبحانه وتعالى، هو ما مكّنني من الحفاظ على عقلي حتى الآن. على الأقل مكّنني من الاعتقاد أني حافظت عليه، فالمجنون آخر من يدرك أنه مجنون، إن أدرك. منذ أيقنت أني لن أخرج غدًا، وأن ما مضى ليس أكثر مما هو آتٍ، أحأول عدم التفكير إلا بالقدر اللازم بالكاد في الماضي أو المستقبل. فلم يعد المستقبل سوى الزيارة القادمة، ولا الماضي إلا ذكرى آخر كتاب قرأت. الأمر للأسف في غاية الصعوبة على شخص مثلي مريض بوسواس التفكير الزائد والتحليل الدقيق لكل ما كان وما هو كائن وما سيكون وما لم يكن، كيف كان ليكون لو كان. مع طول الفترة وانطواء السنين تحسن تحكمي وزادت سيطرتي، فصرت لأيام متتاليات لا أعقل ما هو خارج صفحة الكتاب الذي أقرؤه أو منهج المادة التي أذاكرها أو دقائق الزيارة التي أرى فيها أهلي، مجاهدًا لطرد كل الأفكار التي تنكز عقلي كأنصال السيوف وركلها بعيدًا. ولكني أسهو أحيانًا وأرتكب الخطأ الجسيم بمتابعة فكرة واحدة، فكرة واحدة ما إن تتملك مني حتى ينهمر من ورائها شلال سيوف الأفكار السوداء، طاعنة عقلي في كل مكان ومن كل اتجاه، حتى أكاد أضرب رأسي في قضبان النافذة الحديدية مهشمًا إياها. عندما يحدث هذا لا أجد له علاجًا ولا مخرجًا سوى أمر واحد لم يتغير من لحظة السجن الأولى وحتى الآن؛ أكتب، أهرع إلى القلم والورقة، وأتقيأ كل ما بعقلي عليها، بلا ترتيب ولا تنظيم ولا مراجعة. منذ دقائق أجرمت وفكرت في المستقبل. فكرت في الكلية والدراسة. منذ اليوم الأول وأنا أسير في هذا الطريق يومًا بيومه، ترمًا بترمه، عامًا بعامه. مقنعًا نفسي أني حتمًا لن أمكث هنا كل هذه المدة الشنيعة حتى انتهاء الكلية. ومرت الفصول الدراسية، فصلًا تلو الفصل، أقاتل للحصول على أفضل نتيجة ممكنة تمكنني من التعويض عند الخروج، حتى وصلت لهذه اللحظة التي لم أتوقعها قط؛ لحظة التفكير في مشروع التخرج، فكرة سيطرت عليّ ولم أستطع الإفلات منها، فكرة مبكية إلى حد الضحك. أي تخرج من كلية لم أدخلها من الأساس؟ دفعتي تتخرج الآن وأنا أحضِّر لتخرجي العام القادم؟ أي مشروع وأنا لم أمسك في يدي حتى بصمولة؟ أعلم أني قادر على العبور من هذا العائق كغيره والإحاطة بتفاصيله، ومناقشته كأني أعلم ما أتحدث عنه. لكن من سأخدعه هنا سوى نفسي؟ كيف سأغير العالم في الهندسة كما كنت أحلم، في ما لم أخبر مبادئها كما كنت أرغب؟ كيف سأكمل دراساتٍ عليا ودورات واكتشافات وانتشاءات علمية طالما حلمت بها ولم أتقن حتى الأساسيات؟ وما البديل؟ أن أضيع أعوامًا أخرى من عمري دون أن أؤدي الامتحانات، كيلا أتخرج بدون رؤية ما درست؟ كيف تختار بين طريقين كلاهما أذى؟ كيف تختار بين ضياع عمر وضياع حلم؟ أين تذهب بكل هذه الأحلام المكبلة؟ هل شعر أحد كما أشعر بحموضة في العقل ناتجة عن احتباس الأحلام؟ أيعجز غيري عن ابتلاع ريقه لئلا يطعم تلك المرارة في الحلق من فيض روحه المقهورة؟ أبحث عن الحاضر حتى أعود. يتلوى عقلي ويصرخ: لماذا تعود بي لحاضر باهت كئيب يثير الغثيان والاشمئزاز؟ أحأول إقناعه أنها الوسيلة الوحيدة للنجاة. ولكنه، يأبى كطفل صغير مدلل وجد نفسه في ردهة متجر مليئة بالأفكار السوداء على الجانبين، ينظر وينتقي منها كيف يشاء. أي إقناع له وأي إفهام؟ أستسلم وأنسحب معه في دوامة معتمة، و لتذهب الرواقية إلى الجحيم.</t>
  </si>
  <si>
    <t>«خلوا بالكم من نفسكم وأشوفكم على خير إن شاء الله :)» ختمت الرسالة القصيرة التي كتبتها لأهلي ببعض الطلبات التي أريدها في الزيارة القادمة، قبل أن أنأولها لأحد زملائي في الزنزانة ليعطيها بدوره لزوجته لتبلغها لأمي اليوم بعد زيارتهم. كنتُ أواسي أسرتي في الرسالة لعدم خروج قائمة عفو في العيد، على عكس ما كان يتوقع الجميع؛ نظل ننتظر المناسبة تلو المناسبة بأمل ما يلبث أن ينسحق، ثم ينمو رغمًا عنا من جديد. أُطفأت الأنوار كما نفعل كل يوم بعد صلاة الفجر. تذكرتُ وأنا أشعل كشافي الصغير أني نسيت تهنئة الأسرة بالعيد. لم أكتب حتى «كل عام وأنتم بخير». لم يعد العيد يعني سوى زيارة استثنائية أو فرصة للعفو، أدركتُ بأَسَى. بدأتُ أقرأ كتابًا، وفي يدي كوب القهوة الصغير. تلك الساعات القليلة بعد الفجر هي المفضلة لديّ في اليوم. ينام الجميع ويعم الظلام، وأجلس أقرأ وأكتب أو أفكر حتى الساعة السابعة، وما إن تدق السابعة حتى أدس سماعات الراديو في أذني، وأترك كل شيء لأستمع لصوت فيروز لساعة كاملة على إحدى المحطات. منذ اكتشفت هذا الكنز الصغير وأنا أتطلع إليه كل يوم. لا يدرك الكثير معاناة أن تعجز عن سماع ما تريد وقت ما تشاء. ابتسمت وصوت فيروز ينساب في أذني: زوروني كل سنة مرة.. حرام تنسوني بالمرة. أضحك بصوت خفيض؛ كأنها تعلم. يظن الناس أنك قد تعتاد الألم مع تكراره ومرور الوقت، ولكنهم مخطئون. قد تجد طُرقًا لمعايشة الألم، للالتفاف حوله، أو للهرب منه. لكنك أبدًا لا تعتاده. هو يؤلم في كل مرة بنفس قدر الأولى. اليوم هو الأول في العيد الحادي عشر لي في السجن. يصدمني الرقم. تبدأ أرقامي في السجن في إثارة الرعب فيّ. يراودني حنين شديد القوة إلى العيد بالخارج؛ الصلاة في الساحة الكبيرة في مدينة الرحاب، أجواء ما بعد الصلاة، التجمع في بيت جدتي بالعباسية مع أفراد العائلة الذين لا نراهم سوى يومها. ماتت جدتي وأنا في السجن ولن نجتمع هكذا ثانية. كم من ذكرىات أُخرى ستقتلها يا سجن إلى الأبد؟ فيما يشبه منحنى الجرس، أعتقد أن كل شيء يمر في الوجود بثلاث مراحل. تبدأ الأشياء من الصفر، ثم تعلو حتى ذروتها لتعود بعدها لما كان عليه. بديهية للوهلة الأولى، فالإنسان يولد ضعيفًا، ثم يصل لأشد قوته ليبدأ بعدها في الانكسار مرة أُخرى حتى يموت. لكني لاحظت في السجن أن كل تجربتنا الإنسانية أيضًا تخوض نفس المسار. كنا في البداية نعيش في الطبيعة ونتداوى بها، ثم تطور العلم حتى وصل لقمته فصار كل شيء صناعيًا وكيماويًا، والآن فقد الأمر بريقه، وبدأ البشر مرة أُخرى يعودون للعلاج بالطبيعة ومواردها ويبحثون عن الراحة في القرب منها، وهلم جرًا. أنا أيضًا في أول فترتي بالسجن كنت أموج بالعواطف والمشاعر في كل مناسبة ويتملكني الاكتئاب، ومع مرور الوقت بردت مشاعري، وصرتُ أتجنب التفكير في الألم ومرت المناسبات والأعياد كغيرها من الأيام. الآن عاد الحنين والألم يملآني مرة أُخرى. بتُ أُصدم، وأتوجع بعدما احترفتُ التغافل. بعد أقل من شهر، أبدأ عامي السادس في السجن؛ رقم مرعب آخر. أحأول طرد الهاجس اللعين الذي يهمس في أذني أنني لن أرحل حتى تنقضي الخمس سنوات الثانية. أجز على أسناني من فظاعة الاحتمال. في يوم من الأيام كان احتمال انقضاء أول خمس سنوات أفظع، لذا أعرف في أعماقي أن كل شيء ممكن. ولا تخفف معرفتي من قبضة الخوف، ولا تؤهلني لاحتمال جزء من الألم. لا أستوعب حتى الآن أن خمسة أعوام انقضت. بعد ثلاثة أشهر سأكمل عامي الثالث والعشرين. أكثر الأرقام إثارة للرعب. وفقًا لخططي القديمة، سأكون عند بلوغي هذا السن في أماكن مختلفة تمامًا، بشكل مختلف تمامًا، وبين يديّ سيرة ذاتية تعج بالإنجازات والمؤهلات. صار معدل فقدي للأحلام والطموحات أسطوريًا. فبعد أن كان بالسنين ثم الشهور، فالآن مع كل يوم يمر، حلم يموت. ولا أستطيع التوقف عن التفكير في أي حلم أو شخص سيموت غدًا. صار الأذى لا يطاق. كنتُ أتأذى بشدة في بداية السجن وأمتلئ خوفًا من المجهول. ومع مرور الوقت بدأتُ أستفيد بقوة من كل ثانية، وأتعلم وأُعلِّم، وأمتص كالإسفنجة كل ما يحيط بي من علوم وخبرات، ويتملكني الحماس بدلًا من الخوف. أما الآن فعاد الأذى والخوف يجالسانني كصديقين قديمين لا يفارقانني. الثلاث مراحل مرة أُخرى. هل من أمل أن ينتهي الكأبوس فجأة بلا انتظار؟ هل من أمل أن ينقشع الغمام وتشرق الشمس على عكس كل التوقعات؟ ترد فيروز: فيه أمل.. إيه فيه أمل.. أوقات بيطلع من ملل. أهزّ رأسي: صحيح. وأي ملل أنا فيه! أتمنى أن تكوني على حق يا فيروز.</t>
  </si>
  <si>
    <t>- «يوم الأربع مش أزرق؟». نظر إليّ أيمن متعجبًا وكأني فقدتُ صوابي. - «طب اسمك، أيمن، مش بتحسه مِدِّي على أحمر؟». - «انت اتجننت يا ابني؟» رد ضاحكًا ظانًا أني أمزح. شعرتُ بالحماس يملؤني. بدأت أحكي له عن الظاهرة التي كنتُ أقرأ عنها منذ دقائق في كتاب عن أسرار العقل يسمى Incognito. اسم الظاهرة Synesthesia، ويربط مَن يملكونها بعض مدخلات عقلهم بالألوان والأرقام والأسماء والأيام أو الكلمات، أو كالروائح والأصوات بشكل عام. تزايدت دهشتي وأنا أقرأ وصفًا دقيقًا لما كنتُ أشعر به من صغري، ولم ألحظ قط أنه شيء غريب أو مختلف. كطفل صغير، وكجميع مَن في سني، كنتُ أبحث دومًا عن قوتي الخارقة. حأولتُ الطيران وجربت تحريك الأشياء بقوة عقلي، والآن فقط شعرتُ أخيرًا أني وجدتُ ضالتي. السينِسيزيا. قوتي الخارقة. - «طب يوم السبت إيه؟»، سأل أيمن. - «أخضر فاتح». - «الأحد؟»، أكمل وقد أعجبته اللعبة. - «بنفسجي». - «الاتنين؟» - «أصفر». - «التلات؟» - «أحمر». - «الأربع؟» - «أزرق». - «الخميس؟» - «بني». - «الجمعة؟» - «أبيض». استرجعتُ هذه الذكرى ووجهي منضغط على الشباك الحديدي لنافذة سيارة الترحيلات التي أركبها وحيدًا؛ ذكرى من أربعة أعوام، مع أيمن الذي لم أره منذ عامين. استرجعتها لأني مع فوران الأحاسيس في رأسي الآن، أدركتُ بُعدًا جديدًا لقوتي الخارقة؛ المشاعر. الظلم بني كالطين المبتل. القهر أحمر كالصدأ. الغضب أزرق قاتم كبقعة حبر. كنتُ عائدًا من مستشفى ليمان طرة بعد استئصال ورم غريب في إصبعي. في طريق عودتي مررت بغرفة المحتجزين في المستشفى وسألتُ عن «أمَّد». بعدما وصفته أخبروني أنهم يعرفونه، ثم أخبروني أنه قد مات. انفجرت بقعة الحبر من جديد خلف عينيّ. حأولت دفع الذكرى بعيدًا. الغضب يلطخ الروح، تمامًا كما تلطخ بقعة الحبر الورق. ركزتُ بعيني في الشارع الذي لم أره منذ عامين. أتفه الأشياء يحرك الكثير فيّ؛ رجل يمشي، آخر يتحدث في الهاتف، شباب حول ثلاجة للمشروبات الغازية، فتاتان عائدتان من مكان ما، أو ربما ذاهبتان، لا أدري، قطط تأكل من صندوق قمامة امتلأ عن آخره. سيارات تمر مسرعة، أنواع أعرفها وأنواع أراها للمرة الأولى. أشياء تافهة، حقيرة، مؤلمة، لم أتخيل يومًا أن أحنّ إليها بهذا القدر. ملأتني النوستالجيا المصبوغة بلون الصدأ الأحمر. هل أعود يومًا ما لأرى كل تلك الأشياء كما يرونها؟ أم ستظل شِبَاك الحديد تظهر أمام عينيّ أينما وجهتهما حتى أموت؟ هل من أمل أن أندمج في الحياة وأنسى وأمحو؟ أم ستظل الغربة صديقًا وفيًا، يشبك ذراعه بذراعي، بارًا بقسمه ألا يفارقني أبدًا. نزلتُ من السيارة ومددتُ يدي في غير انتباه ليفكّ أحدهم القيود المحيطة بمعصمي. مشيتُ وأنا غارق في أفكاري ودخلتُ السجن. لمحتُ بعض الأهالي ينظرون لي بشفقة وتعاطف. ذكرتني نظراتهم بنظرات الطبيب منذ ساعات وهو يحادثني خلال العملية. أكره نظرات الشفقة. أفضل أن ينظر لي الناس بكراهية. عندما ينظرون لي بكراهية أستطيع أن أحتقرهم. عندما ينظرون لي بشفقة أحتقر نفسي. لم أسع يومًا في حياتي لأنتهي مثيرًا للشفقة. استلقيتُ على ظهري في الزنزانة، ونظرتُ للسقف. مرَّ برأسي سطرٌ من نشيد للأطفال كنت أحبه: «لا تبالِ فستشفى الجراح. وظلام الليل لن يطول». ربما تشفى الجراح، فكرتُ، لكن الندوب لن تزول. عندما أغلقتُ عيني كان جفناي بلون الطين المبتلّ.</t>
  </si>
  <si>
    <t>تدوَّر و ترجع .. وجع و اعتكاف .. و تطبق عليك السنين العجاف .. اندفع صوت دينا الوديدى من سماعتى الأذن المتصلة نهايتها بالراديو، مخترقاً طبلتى أذنى و صادحاً فى أنحاء جمجمتى المترنمة بالظلام. يسحبني الصوت الملائكى فى دوامة من الأفكار، لا أدرى لم تفعل بى تلك الأغنية بالتحديد ذلك، فى ظاهرها رومانسية و تحمل فى باطنها الفقد و الرفض و الألم. أفكر و أنا مستلقٍ. ألاحظ أنى أمضيت الخمس سنوات البائدة معظمها مستلقٍ. أذاكر و أنا مستلقٍ. أقرأ و أنا مستلقٍ. أستمع إلى الراديو و أنا مستلقٍ. أنام و أنا مستلقٍ. أفكر و أنا مستلقٍ. أضحك و أنا مستلقٍ. أبكى و أنا مستلقٍ. أكاد لا أقوم من استلقائى إلا للأكل و الصلاة و دخول الحمام. لا عجب أن مفاصلى باتت تصر و تئن كرجل فى الستين أو جاوزها. و أول ما حبك يقابلك .. يسيبك - و أول ما حبك يسيبك .. تخاف. لا يفهم الفقد حقاً إلا من فقد نفسه. تراها تقصد هنا إحساس فقد الله؟ تراها تفهم كيف نسج فى دجى البحر باحثين عن بر آمن صلب نثبت عليه أقدامنا و نلقى عن كاهلنا مخاوفنا، و كلما لمسناه بأيدينا و تسللت إلينا الطمأنينة أنَّا أخيراً وصلنا، اكتشفنا أنها لوح من الخشب، طافٍ .. صلب .. لكن غير مستقر و لا آمن، و يهدد بالضياع فى أى لحظة. و اكتشفنا أن رحلة البحث لازالت قائمة، و فى لحظة الاكتشاف .. نخاف. صنعت سجنك م الهوا .. و دخلته بإرادتك - و اديت حبيبك نفسك .. ما سألت فين حطك. أفكر فى سجنى الذى لم أصنعه من الهواء، و لم أخطُ داخله بإرادتى. هل حقاً مر ما يقرب من خمس سنوات؟ أحأول استرجاع شريط الرحلة الملحمية من بدايته. لحظة القبض الملعونة و أنا أسحل من داخل السيارة و أبى. زفة الصفعات و الركلات التى حملتنا للسنترال. طمأنتنا أن الخطأ سيتم تداركه و أنَّا سنرحل خلال دقائق. عدم رحيلنا بعد ست ساعات. الترحيل لقسم الأزبكية فى عربة نصف نقل. لحظة إدراج أسمائنا فى القضية و أعلامنا أن دخول الحمام ليس كالخروج منه. أول زنزانة فى حجز القسم. ثانى زنزانة. أول كلابش. أول عربة ترحيلات مكدسة بعشر أضعاف حمولتها. معسكر الأمن المركزى. تسعة أيام مظلمة فى زنزانة تتسع لعشرة أفراد. كنا فيها ستين فرداً. العرق المنهمر و الأمراض رغم كوننا فى جوف الشتاء القارس. الترحيل يوم وقفة عيد الأضحى لسجن المرج بعد أن أبلغونا أنه للإفراج. أول حفلة استقبال. أول تحقيق نيابة. تجديد الخمسة عشر يوماً الأولى. ثم الثانية. ثم الثالثة. تجديد الخمسة و أربعين يوماً الأولى. ثم الثانية. ثم الثالثة. أول لحظة أدركت فيها أن كل هذا عبث و أن النتيجة محددة مسبقاً و أن الفصل الأخير من القصة مكتوب بالفعل. الإحالة للجنايات. التأجيل وراء التأجيل. الترحيل لسجن استقبال طرة للمرافعات و الحكم بعد سنة كاملة فى المرج. طمأنتنا بأن ما هو قادم حتماً لن يكون بطول و سوء ما فات. الحكم علينا بخمسة عشر عاماً. إدراكى يقيناً أن ما هو قادم حتماً سيكون أسوأ و أطول مما فات. أول ارتداء للبدلة الزرقاء. الترحيل بعد شهرين لسجن وادى النطرون. حفلة الاستقبال المدمرة التى تركتنا مكسورين لأسابيع، و تركت ندوباً لن تزول. إمضاء سنتين و نصف فى جحيم وادى النطرون، فى مكان نوم عرضه ثلاثون سنتى متراً لا يمكن حتى من الاستلقاء على الظهر. شريط من التفتيشات و الإهانات و الزيارات التى لا تتعدى الخمس دقائق. الترحيل لسجن العقرب من أجل العفو المنتظر. خروج القائمة الأولى. خروج القائمة الثانية و فيها أبى. خروج القائمة الثالثة و فيها معظم شباب قضيتى. كل قطعة تموت داخلى مع كل مرة يرحلون و يخلفوننى. كل الامتحانات التى أديتها خلال الخمس سنوات. ترحيلى لليمان طرة فى أول ترم من أعدادى هندسة بعين شمس بعد فصلى من الجامعة الألمانية. تمنيت أن يكون الأول و الأخير فى السجن. ترحيلى لاستقبال طرة لامتحانات الترم الثانى من إعدادى هندسة. تمنيت أن يكون الأخير. ترحيلى للترم الأول من السنة الأولى بقسم ميكانيكا و توقفى عن تمنى أن يكون كل ترم هو الأخير. ثم الترم الثانى من أولى ميكانيكا. ثم الترم الأول من ثانية ميكانيكا. ثم الترم الثانى من ثانية ميكانيكا. ثم الترم الأول من ثالثة ميكانيكا قوى. حتى لحظتى هذه و أنا مستلقٍ أنتظر الزيارة القادمة التى تأتى فيها كتب و مذكرات الترم الثانى. و اكمنّ كله أذى .. قررت تعشق ملاك. لا أذكر تحديداً متى توقفت عن الأمل فى أن تكون كل زيارة هى الأخيرة. عن الأمل أن يكون كل تفتيش هو الأخير. عن الأمل أن تكون كل حلاقة هى الأخيرة. عن الأمل أن تكون كل ليلة هى الأخيرة. لا أذكر تحديداً متى توقفت عن الأمل من الأساس. ياللى عشقت الملاك ... حتى الملاك ... صدَّك! -عبدالرحمن الجندى</t>
  </si>
  <si>
    <t>للغياب آثره...ولنا طآقتنا ونتيجه الرهان بالحب والحق وحيدين ف مواجهه القبح والمنع والسجان والظروف لم تكن في صالحنا بگل اسف ربما هو انعگاس بديهي للهزيمه ولو كانت مؤقته في معركه العمر 25 يناير انتشينا بها لحظه انتصار لم تدم طويلآ ثم انكسرنا مع انكسارات الحياه المتلاحقه شئ فينا لم يعد كما كان گأننا اصبحنا اكثر قابليه للخساره قسوه التجربه بدلت شخوصنا التي التقت فتحابت طول الانتظار وزحام التفاصيل اخمد الانفعالات ووأد حتي اللهفه التي كانت تبقينا ع قيد الآمل انقطاع للتواصل افقد قدرتنا ع ملاحقه التغيرات واستيعاب الآثر بتضخم الهواجس والمخاوف عطل إدراكنا للواقع وحجب عن أعيننا مشهد الغد، فكففنا السعي واستسلمنا للخساره يؤسفني ان القصه التي اعتبر نموها يوماُ ملهمة تؤل بفعل ما سبق للآنفصال. ننفصل اليوم بكل الحب.. والاحترام.. وبكل الأمل لعل القادم يحمل لنا معه حرية تعيد الروح ولقاء يهزم الفراق.</t>
  </si>
  <si>
    <t>يامالك لما تكبر لما تكبر هقولك وهفهمك وادلك خليك فاكرانهم حرمونى منك كنت عايز اسميك ياسين لكن مالك لقيته اقرب بص يا مالك قرب واسمع لاعمرى كنت طالب جاه ولا مال كانت كاميرتى هى تهمنى ياترى كنت غلطان أبو عارف انى بعت عنك يا ابني لكن مش بيدى فاكر أول يوم شفتك فيه كنت يادوب عمرك ايام كنت فى النيابة بيحققوا فى مجرد كلام حتى الكلام حرموه منعوه خلاصه الكلام تخرس لما تكبر انتا ومليكه وجنه ونضال مهما فى مثل سنك اكيد هتكونو صحاب كان أول لقاء هنا امام السجان يا عم السجان لا حنا مجرمين ولا حراميه احنا طلبنا الوحيد كان حرية كلمه غريبه فى قاموسك لاكن فى قاموسى اساسيه شد سجنك واقفل بابك عليا لاعمرى هخاف ولا هتراجع عن مطلبى حرية عارفك عايز تقولى اشمعنى ما كل الناس ملهيه دول طالع عين أبوهم اوعى تفتكرهم راضين دول صابرين والصبر ليه حدود يابني ها لسه زعلان منى كان ممكن اكون جنبك ولاشئ يبعدك عنى صدقنى كل دا هيعدى وهتبقى زكرى منسيه وهتبقى حريه يا مالك لما تكبر ولا اقولك لما جيلك نكمل القصه ديه حمدى الزعيم 26/1/2018 طرة</t>
  </si>
  <si>
    <t>يحتفي العالم فى يوم الثالث من مايو باليوم العالمى لحرية الصحافة، والذى يحل عليَ وأنا اكمل عامى الثانى رهن الحبس الاحتياطي منذ القبض عليَ من أمام نقابة الصحفيين المصرية فى عام 2016، وتوجيه اتهامات على خلفية قضايا نشر تحت مسمى (نشر أخبار كاذبة)، والتي لم يتم توصيفها او تحديدها. يأتي الثالث من مايو ولا أزال قابعا داخل السجن باتهامات فضفاضة لايوجد لها دليل او قرينه ليتحول الحبس الاحتياطي من مجرد تدبير مؤقت ليكون عقوبة بلا حكم. ندورفى حلقه مفرغة من تجديد أوامر الحبس. يحتفل العالم باليوم العالمى لحرية الصحافة وفى مصر يحتفلوا بنا، لكن على طريقتهم الخاصة. لا زلت اتذكر الثالث من مايو من عام 2017، فى هذا اليوم احتفلت السلطات فيه بتجديد حبسى، ويأتى هذا العام أيضا ويتم تجديد حبسى قبل الثالث من مايو بنحو يومين. هنا حيث يتجمع الزملاء من حملة الكاميرا والقلم، التهمة واحدة والسبب أيضا واحد أنك تعمل بالحقل الصحفي. في وقت تمنح فيه منظمة اليونسكو جائزتها لزميل الزنزانة محمود شوكان وهي جائزة مستحقة ونعتبرها بمثابة تكريم لجميع صحفى مصر، وبدلا من ان يسعد الجميع بهذه الحائزة، نجد حملات تخوين ورفض منح الجائزة واتهامه بل وإصدار حكم بإدانته من بعض الأقلام، والتي لا تعبر إلا عن حقد دفين ووضاعة لا مثيل لها.منذ القبض علي وجدت تخاذل من بعض المحسوبين على مهنة الصحافة، وهو ما أدى إلى أن تدور الدائرة عليهم. والآن هم معنا داخل السجون لم يشفع لهم ما قدموا من تنازل عن نصرة زملائهم. وهنا يحب أن نتقدم بشكر واجب إلى كافة الزملاء الذين أدوا ما عليهم تجاه زملاء المهنة. اقترب من إنهاء عامى الثانى داخل السجن لا لشيء سوى عملى كامصور صحفى دون أدله أو اثبات على الاتهامات الموجهة إلى. نقبع داخل السجون ولكن نشعر بحريتنا وأننا قد أدينا ما علينا تجاه مهنتنا. فى اليوم العالمي لحرية الصحافة نتقدم لكل زملاء العمل الصحفى من حملة الكاميرا والقلم، إلى كل الزملاء القابعين داخل السجون دفاعًا عن مهنتهم. كل عام وانتم بخير، ثابتين على موقفكم مدافعين عن مهنتكم، واثقين من يوما تكون حرية مهنتنا الموجودة حقيقة واقعة شاء من شاء وأبى من أبى. المصور الصحفى حمدى الزعيم</t>
  </si>
  <si>
    <t>إلى مَن يهمه الأمر: وتستمر الأوضاع كما هي حتى إشعار آخر؛ تجديد حبس لمدة 45 يومًا، لنقترب من العام ونصف العام رهن الحبس الاحتياطي دون قرينة اتهام أو دليل اللهم، إلا اتهامات فضفاضة. ستة عشر شهرًا والتجديد يتمّ بجرة قلم، دون سبب مقنع سوى أنك تعمل بالحقل الصحفي، تحمل قلمًا أو كاميرا. فهذه ذريعة للقبض عليك، وجعلك تدور في حلقة مفرغة من اتهامات وتجديدات للحبس. وسط الآف من المحبوسين احتياطيًا، كل منهم له قصة ولكن أغلبيتهم يتشارك في الظلم الواقع عليهم. أعداد لا حصر لها من المظلومين دخلوا السجون، بينهم اختلافات فكرية وأتوا من مرجعيات مختلفة ولكن الظلم الواقع عليهم وَحَّد بينهم. أبريلي، اشتراكي، ليبرالي، إخواني، الاسم مختلف لكن الظلم واحد. اختلفوا بالخارج، كلٌ تحيز لفكرته، ورؤيته، ولكن اﻷمر اختلف هنا. فتجدهم يتشاركون في اللقمة والهم والفرح. جمع بينهم السجان، وهو ما لم يكن ليحدث سوى ﻷن الجميع بات مشمولًا في نفس المعاناة. اتفقوا وهم من كانوا مختلفين خارج السجون. وهي الفرصة التي لم تكن لتأتي سوى لحالة الظلم التي تشاركوا فيها. الجميع نحى الاختلافات جانبًا، واستمع لمَن حوله؛ ذكرىات «يناير» تأخذنا، كنا كتفًا بكتف بلا فرق، بل أن مَن جوارك لا يعلم مرجعينك الفكرية. كان الهدف أسمى. هنا «يناير» حاضر لم يغب.. لا نقول إنهم تصالحوا.. فهم لم يكونوا متخاصمين.. ربما كانوا مختلفين.. داخل الزنازين أصدقاء ورفاق ينتظرون أن ينحي الجميع خلافاته بالخارج، كما فعلوا هم بالداخل.. الآن أنتظر التجديد القادم، كما ننتظر منكم جميعا تنحية الخلافات. و في النهاية يبقى سؤال هام: ما حدش يعرف إحنا هنا ليه؟ سؤال أبحث عن إجابة له. حمدي مختار طرة تحقيق 29 يناير 2018</t>
  </si>
  <si>
    <t>من طرة الملعونة.. بنحييكم مهونش علينا الايام دي يارجالة والله غير اننا شوفناكم وسمعنا صوتكم عند المحكمة.. ع العهد يا رجالة</t>
  </si>
  <si>
    <t>السلام عليكم و رحمة الله وبركاته تحية طيبة وبعد.. نكتب إليكم نحن بنات دمياط عن وضع تفصيلي لما نعيش به في سجن دمنهور العمومي حتى تتضح لكم الصورة و تحأولون بكل الطرق السعي بأن يتم نقلنا من هذا المكان الأسوأ على الإطلاق! 1- ليس هناك تريض لنا إطلاقًا.. لم نعد نستطيع الحركة من كثرة جلوسنا في نفس المكان.. ما ننام فيه نستيقط فيه كل يوم. 2-الكهرباء تقطع باستمرار. 3- المياه تقطع بإستمرار بل أنها لا تأتي إلا أحيانًا فقط.. نحن نقوم بشراء مياه لكي نستحم! 4- المجاري دومًا متواجدة.. مكان غير آدمي لا يصلح للعيش. 5- أجسادنا وأعيننا لا ترى الشمس إطلاقًا. 6- ننام على الأرض فيما يسمى بالنمرة و نستيقط من ال7 صباحًا إجباريًا ونظل جالسين في نفس المكان طوال اليوم. ما نود طلبه منكم الأن أن تبذلوا قصارى جهدكم أن يتم نقلنا لسجن آحر مثل القناطر أو بورسعيد وأيضًا أن تتأكدوا بأنفسكم أن الإخطار للاستشكال قد تم وصوله هنا لسجن دمنهور؛ لأنه إذا لم يصل الإخطار لن ننزل إليه.. فاسعوا بكل الطرق أن يتم نقلنا من هذا المكان السيئ. نرجو منكم أخذ كلامنا أخذ الاعتبار والاهتمام به لأن الوضع أسوأ مما تتخيلون. بنات دمياط</t>
  </si>
  <si>
    <t>انقلاب مصر أعظم نعم الله لمصر وللأمة العربية وللأمة الاسلامية.قدر الله أن نكون في طليعة من يكتوي بنار الانقلاب وهذا شرف وتكريم،وسنة الله في خلقه أن لكل ظالم نهايةمهمابلغ من الظلم مبلغه.لابد في النهاية أن يكون عبرة لمن يعتبر</t>
  </si>
  <si>
    <t>لا تنجرفوا وراء مبادرات ومهاترات .ولا تتعلقوا ببني البشر .بل يقينكم بالله دائما .. وصيتي لكم كما قال ( موسى ) لأتباعه من بني اسرائيل عندما توعدهم فرعون بالقتل : استعينوا بالله ..واصبروا ..إن الأرض لله يورثها من يشاء من عباده ..والعاقبة للمتقين</t>
  </si>
  <si>
    <t>بسم الله و الصلاة و السلام على رسول الله صلى الله عليه وسلم إلى أهلي و أصحابي و أحبابي السلام عليكم ورحمة الله وبركاته :إن محنة السجن و محنة حكم الإعدام كانت خيرًا عظيمًا لي(و عسى أن تكرهوا شيئًا و هو خير لكم) (و عسى أن تكرهوا شيئا و يجعل الله فيه خيرًا كثيرا) لقد نقلتني هذه المحنة من دنيا الذنوب و التفريط في الدين إلى جنة الإيمان في السجن - لقد عرفت معنى لا إله إلا الله لقد عرفت توحيد الله و أن من كان مع الله سبحانه هو الفائز في الدنيا والآخرة - عرفت طعم الصلاة و الصيام و قراءة القرآن - عرفت معنى الاخوة في الله و التضحية في سبيل الله.. و أما حكم الإعدام فهو حكم الطاغوت و شريعة الشيطان فنحن إن متنا أو قتلنا ففي جنة الفردوس الأعلى(ولا تحسبن الذين قتلوا في سبيل الله أمواتا بل أحياء عند ربهم يرزقون) ووالله و تالله و بالله لن أحيد عن طريق الحق مهما كان الثمن و كانت التضحيات ابنكم و أخوكم/محمد ناصر (حيكا)</t>
  </si>
  <si>
    <t>مفيش يأس فيه أمل : - 4سنوات فى بورتو السيسى وتوالت الأيام شهر يستدعى شهرا، وسنة تجرُّ أخرى،حتى انقضت أربع سنوات كاملة من عمرى كأحد شباب هذا الوطن فى غيابات الأعتقال ، اعتقال لدى حماة الديار وحفظة الأمن هكذا يقولون! منذ أيام -وبعد انتظار خمسة وثلاثين شهرا-منذ الحكم علىَّ بعشر سنوات، كان الحكم يعرض على محكمة النقض، فقامت جلالتها الموقرة إلى درجة الحقارة برفض النقض بعد كل هذا الإنتظار،وكأن أعمار البشر لعبة يلهو بها شرذمة من العابثين الذين لا يقيمون للحياة وزنا ً ولا للإنسان قيمة ! ماذا جنيننا؟! إنهم لا ينقمون منا إلا أننا عثرة فى وجهه عربدتهم فى جنبات الأوطان،ينهشونها ويفقرونها ويمتصون رحيقها حتى النخاع ؟! هل يظنون انهم بتصفيتهم المئات،واعتقالهم لعشرات الآلاف أنهم يكتمون للحق صوتا، او يمنعون لنصرته حرّا ؟! إنهم فى كل موطن ينقلبون على اعقابهم خاسئين مدحورين تشيعهم اللعنات وتلهب ظهورهم دعوات المظلومين لو أستطاعوا لاستطاع المجرمون من اسلافهم منذ فجر التاريخ ولكن هيهات هيهات إنهم إلا ثيران هائجة تناطح الصخر الأشمّ ،فتعود كسيرة القرون مفلوقة الهام! -الطغاة فى كل عصر يحسبون أن الحبس يضيق الخناق على الأفكار والمعتقدات حتى يوديها ويقبرها لكن من باع نفسه لله، واستمدت روحه قوّتها وتألقها من الايمان ،لاتخبو روحه بفعل الحبس لكنها كما قال الامام ابن تيمية رضى الله عنه«إن تسجنونى فسجنى خلوة» خلوة مع الله تسمو بها الروح إلى عليين، وخلوة ترقى بها النفس أنسا بالصالحين ... لذا وجدتنى من قلب زنزانتى المعتمة أنشد: فى قلب زنازين البغى..أرواح بالنور تبسم تخلو بالرحمن فتحيا ..ترضى بالأقدار فتنعم ترفع راى الحق فتعلو..دين للاوثان يُحطم سأسوق لكم فى السطور التالية حصادا لما استفدته فى سنواتى الأربع، فليموتوا كمدا وليذهبوا بغبائهم إلى أصل الجحيم.... (1) القرآن الكريم : -حفظ كتاب الله كاملا -الحصول على إجازة فى قراءة الإمام عاصم ، بروايتى شعبة وحفص -الحصول على إجازة فى قراءة الامام بن عامر بروايتى هشام وابن ذكوان -البدأ فى إجازة ورش عن نافع (٢) مهارات تعلمتها من قبل الأعتقال و تمت تنميتها بالسجن : -الخط العربى والرسم باعتبار تخرجى من معهد الخط العربى وقد انتجت من داخل المعتقل أكثر من (4)آلاف عمل فنى، مابين أعمال ورسوم تشكيلية -كتابة المقال والقصة القصيرة وقد كتبت مايزيد عن 30مقالا وقصة قصيرة. -الخطابة والإلقاء وقد قمت بخطبة الجمعة والعيد حوالى (60)مرة فى المعتقل. -ألقيت عددا من السلاسل العلمية والتنموية هى ( رجال صدقوا ، كللك ذوق ، أشد الناس عداوة ،الدولة الأموية ،أبناؤنا أكبادنا ) -إلقاء عدد من الدروس المتفرقة فى مجالات مختلفة. (3) مهارات جديدة تعلمتها بالداخل : -مهارة الطبخ وإدارة المطبخ -مهارة كتابة الشعر (القصيدة فى هذا المقال) -تعلم رسم ملامح الوجه . -تصميم الكلمات المتقاطعة. -الإخراج المسرحى (مسرحية المخدوع ،مسرحية عروسة ياعوضين) -مهارات التسويق وإدارة الاعمال وإدار ة الازمات. -تعلمت إدارة فريق وكيفيه وضع خطة متكاملة بأهدافها ووسائلها. (4) استفادة ثقافية: -قراءة (180)كتاب فى مجالات مختلفة. -الالتحاق بعشرات حلقات العلم والمدارسة فى عدد من المجالات. -الحصول على المركز الأول فى مسابقة الرسول قدوتنا. (5)أنشطة قمت بإدارتها أو المشاركة فيها: -إدارة النشاط الفنى والثقافى فى الاماكن التى تواجدت فيها لأكثر من سنتين. -الحصول على المركز الأول فى احد المعارض الفنية ضمن 100من المشاركين. -تدريب عدة دورات فى الخط العربى والرسم والتلوين ضمن اكاديمية جنة جرافيك لتعلم الفنون. -إدارة مسابقة الرسول قدوتنا الثانية فى السيرة النبوية. -قدمت مايزيد عن (100)حفلة سمر ومسابقة ثقافية. -إدارة مشروع شبابى متكامل لاكتشاف المهارات وتنميتها، باسم (شباب جود تالنت) شارك فيه 180شخص. -إطلاق حملة دى فكرتى لجمع أفكار جديدة للانشطة.من خلال اجندة مصممة على شكل صفحات فيس بوك. -ضمن فريق مشروع الانطلاقة الذى ينافس فيه 56 متسابقا فى المجالات الرياضية والفنية والثقافية والاجتماعية. -ضمن فريق مشروع دبلومة نماء لإعداد القادة. -قطع شوط كبير فى روايتى الأولى (وراء الشّمس). (6)نشاط اجتماعى: -تواصلت مع مايزيد عن (500)شخص من أصدقائى وأقاربى برسائل مكتوبة. -تعرفت على مايزيد عن (3500)شخص من كل محافظات مصر ماعدا البحر الاحمر. -المساهمة فى حل عدد من المشكلات الإجتماعية. هذا حصاد ماأكرمنى الله به وقد عشت فى (29)زنزانة فى (8) سجون وأقسام وأماكن إحتجاز مختلفة، وبعد هل بعد كل هذه المنح الربانية نضعف او نهادن او نيأس ؟! كيف ونحن محاطون بلطف الله ؟!</t>
  </si>
  <si>
    <t>إحنا يا أمي عاملين اضراب من يوم الإثنين 7/9 إضراب كامل مش بيدخل بطني غير المياه علشان يفتحوا لنا الزيارة والتريض والكانتين عن كده والمعاملة تبقي كويسة ، والمستشفي علشان احنا ممنوعين من دخول مستشفي السجن!..الناس هنا بتموت بمعني الكلمة حرفيا من الحر ، وفي أمراض منتشرة وهرش والناس هنا متبهدلة ، والمشكلة الأكبر اننا بقالنا فترة طويلة يعني اقل واحد هنا بقاله في العقرب 9 شهور وفي ناس كل يوم بتقع ويطلعوا بره يركبوا محاليل ، ولسه بيهددونا لو مفكيناش الإضراب هيدخلوا يضربونا بالعصيان الحديد ويرشونا بالمياه وهيجردونا من الهدوم والعلاج والبطاطين ، وفي واحد من حوالي 3 اسابيع مات هنا في السجن في وينج 4 H1 كان مريض وعامل إضراب علشان الزيارة تقريبا!.جم أمن الدولة اللي في السجن أخدوه بالليل وفضلوا يضربوا فيه حوالي كام ساعة وبعد كده دخلوه زنزانته ودخل مش بيتحرك الأخوة بيطمنوا عليه مش بيرد لقيوه ميت ، وبيبعتوا الناس هنا يوميا يتكلموا معاهم علشان يمضوا علي موضوع المصالحة دا اسمه(إعلان توبة) بيعترف بشرعية السيسي وفي ناس كتير مضيت علي الموضوع دا في السجون التانية مقابل انه بيزود عدد ساعات الزيارة ، والتريض والمعاملة ، ويعيشك مرتاح في السجن ويقوللك مضمنش تخرج لكن لو في عفو هيكون اسمك موجود!.. المشكلة الأكبر ان اللي مضيوا بيعتبروا في سجون مفتوحه اصلا بالنسبة للعقرب انما احنا كل حاجه مقفولة وبفضل الله مفيش واحد مضي علي ده والكل رافض وبيقولوا خيانة ..المهم الإضراب ده كبير وشامل h1 w1 و h1 w4 والموضوع كبير جدا جدا فوصلوا الموضوع وادعولنا لإن المرحله الجاية هي الأصعب..إحنا يا أمي عاملين اضراب من يوم الإثنين 7/9 إضراب كامل مش بيدخل بطني غير المياه علشان يفتحوا لنا الزيارة والتريض والكانتين عن كده والمعاملة تبقي كويسة ، والمستشفي علشان احنا ممنوعين من دخول مستشفي السجن!..الناس هنا بتموت بمعني الكلمة حرفيا من الحر ، وفي أمراض منتشرة وهرش والناس هنا متبهدلة ، والمشكلة الأكبر اننا بقالنا فترة طويلة يعني اقل واحد هنا بقاله في العقرب 9 شهور وفي ناس كل يوم بتقع ويطلعوا بره يركبوا محاليل ، ولسه بيهددونا لو مفكيناش الإضراب هيدخلوا يضربونا بالعصيان الحديد ويرشونا بالمياه وهيجردونا من الهدوم والعلاج والبطاطين ، وفي واحد من حوالي 3 اسابيع مات هنا في السجن في وينج 4 H1 كان مريض وعامل إضراب علشان الزيارة تقريبا!.جم أمن الدولة اللي في السجن أخدوه بالليل وفضلوا يضربوا فيه حوالي كام ساعة وبعد كده دخلوه زنزانته ودخل مش بيتحرك الأخوة بيطمنوا عليه مش بيرد لقيوه ميت ، وبيبعتوا الناس هنا يوميا يتكلموا معاهم علشان يمضوا علي موضوع المصالحة دا اسمه(إعلان توبة) بيعترف بشرعية السيسي وفي ناس كتير مضيت علي الموضوع دا في السجون التانية مقابل انه بيزود عدد ساعات الزيارة ، والتريض والمعاملة ، ويعيشك مرتاح في السجن ويقوللك مضمنش تخرج لكن لو في عفو هيكون اسمك موجود!.. المشكلة الأكبر ان اللي مضيوا بيعتبروا في سجون مفتوحه اصلا بالنسبة للعقرب انما احنا كل حاجه مقفولة وبفضل الله مفيش واحد مضي علي ده والكل رافض وبيقولوا خيانة ..المهم الإضراب ده كبير وشامل h1 w1 و h1 w4 والموضوع كبير جدا جدا فوصلوا الموضوع وادعولنا لإن المرحله الجاية هي الأصعب..</t>
  </si>
  <si>
    <t>بسم الله الرحمن الرحيم الجمعة 23/11/2018 السلام عليكم ورحمة الله وبركاته تحية طيبة وبعد. نكتب إليكم نحن بنات دمياط وضع تفصيلي لما نعيشُ به في سجن دمنهور العمومي حتى تتضح لكم الصورة وتحلون بكل الطرق للسعي بأن يتم نقلنا من هذا المكان الأسوأ على الاطلاق. 1-ليس هناك تريض لنا إطلاقا. لم نعد نستطيع الحركة من كثرة جلوسنا في نفس المكان. ما ننام فيه نستيقظ فيه كل يوم. 2-الكهرباء تقطع باستمرار 3-المياه تقطع باستمرار بل أنها لا تأتي إلا أحيانا فقط. نحن نقوم بشراء مياه لكي نستحم! 4-المجاري دوما متواجدة. مكان غير آدمي لا يصلح للعيش. 5-أجسامنا وأعيننا لا ترى الشمس إطلاقا. 6-ننام على الأرض فيما يسمى بالنهرة ونستيقظ من ال 7 صباحا اجباريا ونظل جالسين في نفس المكان طوال اليوم. ما نود طلبه منكم أن تبذلوا قصارى جهدكم أن يم نقلنا لسجن آخر مثل القاطر أو بورسعيد وأيضا أن تأكدوا بأنفسكم بأن الأخطار للاستشكال قد تم وصوله هنا لسجن دمنهور لأن إذا لم يصل الاخطار لن ننزل إليه.. فاسعوا بكل الطرق أن يتم نقلنا من هذا المكان السيء. نرجو منكم أخذ كلامنا أخذ الاعتبار والاهتمام به لن الوضع أسوأ مما تتخيلون! بنات دمياط وجزاكم الله كل خير</t>
  </si>
  <si>
    <t>نداء من داخل كهف الظلام والمأساة، تبدأ عندما تم منع تريض الشمس عن المعتقلين منذ عام تقريبا، ومع نقص كمية الأغذية التي تحتوي علي الكالسيوم حيث لا يحصل الفرد إلا علي بيضيتين فقط يوم الثلاثاء، أو مثلها يوم الجمعة هذه جملة ما يحصل عليه الفرد من الكالسيوم في الأسبوع. لا اللبن فاللبن لا يصل للفرد إلا عن طريق الكافتيريا عبارة عن عبوة واحده ٢٥ مللي كل ٣ أشهر مما ينذر بكارثة ظهرت بوادرها بالأمراض المتعلقة بالعظام والأسنان وكذالك الأمراض الجلدية، حتي أن أحد المعتقلين فقد جميع أسنانه الأمامية العليا والسفلي، فضلا عن تدهور الحالة الصحية لقلة وضعف التغذية. وازداد الأمر سوءً مع منع الزيارة عن السجن قبل حملة الإنتخابات الرئاسية بأيام وحتي الآن، وبدون أي مخالفات كما أن الزيارة مسموح بها في جميع سجون مجمع طرة إلا سجن العقرب. أنه العقرب من جديد فضلا عن أن الكافتيريا لم تعد تقدم الأطعمة المناسبة، بل أغلبها معلبات لا تسمن ولا تغني من جوع، إضافه إلي أمر غاية في الخطورة وهو منع المعتقلين من الخروج إلي العيادة نهائيا إلا نادرا جدا وبدون ابداء أي أسباب. إنه نداء فهل من مجيب</t>
  </si>
  <si>
    <t>السلام عليكم ورحمة الله وبركاته أمهاتنا أمهات شهداؤنا زوجاتنا زوجات شهداؤنا..بناتنا وأخواتنا جميعا. كل عام وأنتم بخير أنتن لستن كباقي النساء فقد خلقتم من الصبر فكن هاجر أم اسماعيل الصابرة كزوجات الرسول الكريم .صلي الله عليه وسلم، صاحبات قلوب بالإيمان عامرة يظن الظالمون أنكن نقاط ضعفنا واسباب هزيمتنا وانكسرنا لكن نشهد الله أنكن نقاط قوتنا واسباب عزتنا وكرامتنا نستمد منكن الصبر والثبات اعلمن أن الله لن يخذ لكن أبدا وسينصرنا بنصبركن ..النصر وعد من الله والله لايخلف المعاد ألا إن النصر الله قريب..هتفرج بإذن الله عقرب 2</t>
  </si>
  <si>
    <t>كنتُ أتطَلع للسماءِ دوماً في الليالي المُقمرة ، أُناجي البدر وأجَاذِبُ السُحب أطراف الحديث ، أُطالع زُرقة السماءِ على صفحة البحر ، وأستمتع بهدير أمواجه المتلاطمة .. أطرَبُ كل صباحٍ بتغريد عصفور ، وألهَج مع الكروان بعذب الدعاء . أذوبُ أمام ضحكة طفل ، ويتهشم القلب اذا ما عَراهُ همّ .. اليوم ومع مطلع العام الخامس في الأسر ، لا يزالُ الحُب يصارع البُغض ، والجمالُ يمحو القُبح ، والحق يدافع الباطل .. الروح تسمو والقلبُ يزكو .. الآمال لم تتضائل ، والأحلامُ لم تتقزّم .. لا زلتُ ذاك الطفل . وسأبقى في انتظار نظرة صافية للسماء ، ومناجاة للبدر ، وحوار للسُحب ، وعلى موعد مع البحر . أرجو يوما أصغي فيه للعصفور والكروان ، يُغردان فرحاً بعد طول شوق ، وأُرَبّت على قلب طفلٍ اكتهل من كثرة الهموم . أحمد الشورى فبراير 2018</t>
  </si>
  <si>
    <t>اليوم جوه السجن وانت مظلوم بيعدي كأنه سنة، سواء كنت تعرفني او متعرفنيش، ارجوك ادعيلي.. بسبب ان رامي عصام نزل اغنية ضد النظام انا مليش صله او علاقة بيها، انا محبوس علي ذمة التحقيق و متوجهلي تهمة انضمام لجماعة إرهابية ! و ده كله بسبب اني من تلات سنين رامي طلب مني اني اضبطله شوية حاجات علي الصفحة بحكم شغلي ك social media specialist و خبرتي في إدارة و تسويق الصفحات و علاقتي المباشرة بفريق دعم فيسبوك، و خلاني واحد من الأدمنز على الصفحة علشان أقدر اعمل ده، و ده اللي حصل و بيحصل مع فنانين كتير سواء في وسط الفن المستقل او خارجه، و برغم انه الناس التانية اللي معايا في القضية قالوا في محاضر التحقيق انه مليش اي علاقة بإدارة الصفحة، و برغم ان اسمي مش مكتوب علي الاغنية، و ان علاقتي برامي عصام نفسه مقطوعة من سنين، أنا لسه محبوس. حالتي الصحية بتسوء يوم عن يوم و نفسيتي أسوأ و أسوأ، و تقريبا خسرت كل حاجة فنيا و ماديا.. ادعولي .. حأولوا تساعدوني.. ومتنسونيش..</t>
  </si>
  <si>
    <t>اعجز عن رفع الظلم ولكني ثابت لا أهتز بسهوله أوجه الضغوط والألم بجد لن يهزني كوني سجيناً اوجه مناخ منحاز وعدالة منتقصه وانا لدي سلام في قلبي. اسلام أحمد عشري</t>
  </si>
  <si>
    <t>احنا صحاب الحق خليكوا فاكرين كده كويس اتجمعوا مع بعض علي طول وكملو طريقنا اللي بدأناه مع بعض إلي ما لا نهاية ياشباب. المجد لعصام محمد. المجد لكل روح لم تمسها الخيانة. وحشتوني يا جدعان والله</t>
  </si>
  <si>
    <t>السلام عليكم ورحمة الله وبركاته صحابي وحشتوني جدا وطبعا وسط البلد وحشتن اكتر منكم هاهاهاها انا الحمد لله بخير وصحة واقتناع انا كده بالظبط بقالي 50يوم سبحان الله معرفش عدو ازاي بالسرعه دي و ده من رحمه ربنا عز وجل بيا اسامة اسماعيل حبيبي بنطلع تريض يوميا وبيسلم عليكم كلكم الحمد لله واخد حب وتقدير الناس كلها في الاوضه او باقي العنابر حتي كمان ضربت صحوبيه مع الجنائيين ادعولي فرج ربنا قريب بعون الله علشان تعزموني علي شاي بلبن كلكم ام سندس ونورا حسين وعمرو حسين ورمضان المحامي وجوليا وأحمد سعيد ومها زلو وشهد وشيماء سوكا وكوكا وكل اصحابي وحشتوني جدا جدا ودايما فاكركم في قيام الليل بالدعاء طبعا زمايلي في الشغل كمان وحشتوني وايما فاكركم وبدعيلكم بالستر والخير دعوات الجميع ليا بتوصل والسلام ختام كائن الشاي بلبن تريكة 19/12/2018 سجن القناطر</t>
  </si>
  <si>
    <t>أن تعلق صورة مهربة للقمر على حائطك.. أن تخبئ خطابا لأمك في ثنايا ملابسك الداخلية.. أن يكون صديقك المفضل عبارة عن دمية قماشية رديئة الصنع.. أن تصير ابنا معاقا عاجزا لأبويك وحملا إضافيا حين يفترض أن تكون أنت من يعتني بهما.. أن تتحول لكائن أولي تنحصر إحتياجاته في النوم والطعام وقضاء الحاجة وكل ما عدا ذلك ليس إلا رفاهية زائدة عن الحاجة وعزيزة المنال.. هذا معنى أن تكون مسجونا. أن تتوقف عن فعل الحياة.. أن تسجن من أن أجل أغنية أو من أجل تأويل خاطئ لعنوان كتابك الأخير.. أن يتم وصمك بأنك إرهابي، عدو لوطنك، لا تكن الإحترام للدين أو للإنتماء وأن تصنف بأنك شاذ خائن مقزز وخطر على الأمن القومي.. هذا هو معني أن تكون مختلفا وأن تكون شاعرا أو كاتبا غير مروض أو أليف ولاتجيد فعل الصمت أو فضيلة الحياد حين لا يكون الحياد إختيارا. أصدقائي.. بعد مرور ثمانية أشهر من اللاحياة.. أكتب لكم بكل صدق وشغف من زنزانتي الحبيبة الصغيرة في سجن كبير داخل سجن أكبر.. لا أكتب لكي أشتكي إنتهاكا أو تعذيبا أو حتى حالة صحية متدهورة.. فأنا أحسن الناس حظا هنا لأنني لم أعان أيا من هذا أو ذاك. إنما أكتب إليكم على سبيل البوح أو المشاركة.. أو ربما كانت كتابتي نابعة من احتياج ملح للتواصل الإنساني حينما فشلت دميتي القماشية - أو كادت- في استيعاب ما نمر به سويا من ليل طويل لا نهائي واحباطات مستمرة.. أنا لا أريد أن اكون دراميا فلست المسجون الأوحد أو المسجون الأول.. كل ما أريده هو أن انجح في التواصل مع شخص ما، إنسان ما، هناك، في الخارج حتى ولو كان تواصلا من طرف أحادي. فعندما تجد أمامك ستة وثلاثين شهرا من السجن الغير مستحق والقهر الغير مستحق.. لن تجد أبدا ضيرا في صنع دمية قماشية لعينة تطلق عليها اسما ربما يكون سعيد كما في حال دميتي وبالتأكيد ستبتهج حين تجول في خاطرك فكرة أن تكتب لشخص خارج هذا السجن البائس لتخبره أنك في حاجة إلى من يذكرك بالصلاة وبالدعاء. فيا من تقرأ هذا الخطاب أيا كان جنسك أو موطنك أنا اسمي جلال البحيري وعمري 28 عام.. سجنت لأنني أكتب الشعر ووقفت أمام قضاة يختصون بمحاكمة الإرهابيين والقتلة واللصوص والمغتصبين وكذلك الكتاب والرسامين والمسرحيين ومن يفكرون في اغتيال بابا نويل أو سرقة صندوق باندورا أو مدمني الأمل والأفلام الكرتونية.. وفي منتصف هذا العبث أرسل إليكم قبلة مسروقة وأغنية وقحة وأدعوكم للرقص يوما في مكان ما بع متسع لكل الأفكار والمعتقدات وبالتأكيد .. بالتأكيد .. سأكون بصحبة دميتي القماشية.. تحياتي لكم .. وصديقي سعيد كذلك.... جلال البحيري سجن القاهرة للمحبوسين احتياطيا ( طرة تحقيق)</t>
  </si>
  <si>
    <t>نفسي أخرج جدا.هو ماينفعش نعيد من تاني وأنا مش هسافر، مش هاخد أجازة خالص من الشغل وهفضل شغالة كل الأيام في الجرنال.. مش هينفع نعيد من الأول من يوم 17/8/2018؟يوم الجمعة مش هتحرك من البيت ومش هلحق الطيارة.هو مين هيتحاسب على الأيام دي؟ مين هيحس بيها؟ مين هيتحاسب على مرمطتي وتعبي وقهرتي؟ طب هو أنا عملت إيه! طب مش هرجع الجرنال تاني؟ مش هيبقى معايا كاميرا تاني؟ اسمي مش هيتكتب تاني؟مش عارفة، كل اللي عارفاه إنه حياتي وقفت من يوم 17 شهر 8 سنة 2018 الساعة 9.</t>
  </si>
  <si>
    <t>بداية، لا أحسب أن الوقت قد داهمني وسرق مني تلك الزهرة التي أصبح ربيعها خريفا.. قديما قالوا: ألا ليت الشباب يعود يوما، فكيف لنا هذا وقد خط المشيب وتطايرت السنون وأصبح النهار بالليل متصلا، فلا فرق بين شفق وشروق وبين غروب وليل، ظلام سرمدي داخل الجدران المظلمة، نعم يا رفيقي نحن في أروقة السجون، هنا ظلام قاتم ونور قلب يضيء.. لست أخاف من ذاك الظلام، أخاف أن يظلم قلبي، فتنفصل الروح عن الجسد.. رفيقي سأقاتل من أجل روحي! تتضارب مشاعري في هذا المكان أشعر بالفرح فرحين وبالحزن دروب سفر طويلة ولا بشائر تلوح في الأفق، بالرغم من العزلة في هذا المكان إلا أنه يضج بالحياة، أعلم أنك تشعر الآن أنني أناقض نفسي كثيرا.. لك الحق في ذلك يا رفيقي!هل المعاجم العربية احتوت لفظة الألم، صدقني لا.. لم تحتوِ.. العذاب كلمة اخترعها من هم مهووسون ومرضى نفسيون، لم أسمع عاقلا يتلفظ بتلك الكلمة.. لو كان الله في قلبي ما سكنتني هذه الوحشة، ولو كان نوره تجاه بصري ما عرفت العتمة ولو كانت نفسي صابرة ما عرفت اليأس ولكنها الزنزانة تمددت بداخل صدري فاحتوته وداخل عقلي فأصبحت عوالم مختلفة، أحاور نفسي وأجادلها فتغلبني، أمسك زمامها من طرف لأجدها تشهر سكينها في الطرف الآخر، تجلدني، تقضي علي ما تبقى من سكينة داخل فؤادي، أشعر بالضجر، فالعمر يمضي وأنا جراحي تقتلني، سألعقها وأموت شيئا فشيئا، انتظر يا رفيقي سأتصالح مع الزنزانة، سأحاورها قبل أن تعد علي أنفاسي، لن أدعها تطبق على أضلاع صدري قبل حوار أخير، إنها صدقا تجيد الحوار وتقبل الرأي والرأي الآخر، أشعر بأنها تتعاطف معي.. أو تعلم عن سر ذلك الصمود.. حسنا سأخبرك! .. هناك فجوة بين الروح والعقل، الصبر فقط ما يستطيع أن يجسر هذه الفجوة، أخجل من نفسي، أعطاني الله الكثير.. وها أنا! الزنزانة يا رفيقي فارغة إلا من الهموم تجدها تتقاطر من كل جانب، أناس حولي كثيرون لم أجد أحدا منهم يقف في وجهها ويصدها عن السبيل، من يألف من؟ من يستسيغ من؟ هل أنا الذي صادرت حريتهم؟ كيف تبدأ الانهيارات ومن يستطيع المقاومة، أين اليد التي تمتد لتنتشله من هذا الهويّ؟ كفرنا بنا جميعا! نعم يا رفيقي قد عرفت لماذا سلكوا هم دروب الجرف المنهارة، وسلكت أنا طريق الجبال الصاعدة.. ليس لهم مائة نفس بداخل صدر واحد مثلي. هنا يا رفيقي أعلم أن الموت يعيش فينا جميعا، ننام ويظل ساهرا، الجميع هنا يا رفيقي يفرغ عقده النفسية طواعية لا جبرا، كل واحد منا يحتوي عقدة أو مجموعة من العقد أحسب أن بدونها لا تكون الحياة حياة، ولا تظل كما هي بصخبها وضجيجها، الأوجاع التي بداخلنا من الممكن أن تخف بالبوح، ولكنها لا تبرأ تماما.. الزنزانة تضيق علينا لأن صدرنا يحوي أسرارا، أشعر بأني خواء، روحي تنفلت مني، صراعات بداخلي لا تكف عن التقاتل، أحأول بالكتابة أن أعيد صياغة ذاتي وعودة روحي مرة أخرى، اعذرني يا رفيقي.. هل المعاجم العربية احتوت لفظة الألم، صدقني لا.. لم تحتوِ.. العذاب كلمة اخترعها من هم مهووسون ومرضى نفسيون، لم أسمع عاقلا يتلفظ بتلك الكلمة.. يا رفيقي لا بكاء، احفظ الدموع ليوم نصر آت.. رفيقي تسقط أمطار الرحمة على صحراء الروح فتثمر وتبتهج وما يعلم جنود ربك إلا هو. أعلم أني أطلت الحديث ولكن لست الملام، إنه صدري يخرج ما يتصارع بداخله كقذيفة حتى وأنا برفقتك، هو ضيف به ثقل، ولكن لا عيش من دونه، ادع الله لي يحفظ روحي وعقلي وأن يملأهما نورا ورحمة وهداية وسكينة حتى ترى العين غيوم المطر مرة أخرى!</t>
  </si>
  <si>
    <t>أحبتي وأخواتي وحشتوني قوي لدرجة إني مش طايقاكم ولا طايقه اسمع أسمكم ، طبعا إني مش بقول الحقيقة وإن الكلام علي العكس انا مفتقداكم ومفتقده النظره في وجوهكم ، اقسم بالله بعد اللي شفته هنا انا كنت في نعمه لم ادركها الا بعد ان ابتليت بفقدها اعلم انه قدر الله وانه ابتلاء واختبار صعب اراد الله به ان اتعلم نعمه الاخوه والامومه بالبعد عنكم ... ابنائي وبناتي البلاوي ... اللقب اللي بتحبوه بدعي ربنا يهون عليا بعدكم وان يرزقني الصبر والثبات لاجتياز هذا الامتحان ومايهون علينا اننا نسير في طريق واحد لايشغلنا النصر بقدر مايشغلنا اننا على الطريق ... اعلمكم اننا لسنا ببعيد فنحن نتبادل الحب غيبا بالدعاء ...</t>
  </si>
  <si>
    <t>أثناء جلوسي مع زملائي المجرمين والخارجين علي القانون في قعدة صفا كل واحد كان بيقول هو محبوس في ايه فيه اللي محبوس في سرقة شقق وفيه اللي محبوس في سرقة شركة او بنك او اختلاس وفيه اللي محبوس في قتل ولما جاء دوري قلت انا محبوس في هشتاج طبعا كله بلم وساد الصمت لدقائق ثم نظر لي زميل مسجل سرقة بالاكراه وتقريبا كان مبلبع حاجات كتير وقالي ايوة الهشتاج ده يعني سرقت كام والفلوس اتقفشت ولا مدكنها ؟؟؟!!!! وطبعا منظر الواد وهو وشه مرسوم عليه خريطة الوجه البحري جعلني انظر اليه دقائق ثم انفجرت في الضحك ولم اتمالك نفسي بالذمة ينفع كدة مش كان المفروض يلفقولي قضية سرقة ولا قتل عشان الاخوة اللي جوة يقدروا يفهموا الدكتور محمد زهران 21/92018 من داخل قسم شرطة الأزبكية</t>
  </si>
  <si>
    <t>رغم الظروف والضيقة لكن علي بالي كتير جداً يا مؤمن دايماً بفتكر مواقفك اللي كلها جدعنة ورجولة وبتدل إتك غعلاً صاحب صاحبك.. واحشني جداً والله يا مؤمن إن شاء الله نتقابل قريب سلامي للغالي طارق مساكن و أيمن بالا</t>
  </si>
  <si>
    <t>قيل:- -لو يعلم الناس ما في التلاقي وحسنه لحبب من أجل التلاقي، التفرق.. الأصدقاء.. عزائي الوحيد أن كل ذلك حتما سيمر - سنتلاقي مرة اخرى لا أعلم متى، قد يكون بعد يوم أو بعد عام أو بعد... اذكروني في جلساتكم كي أجد لنفسي مكانا بينكم عندما اخرج.. لا أريد أن اخسر المقعد الأخير. سأقاوم حتى النهاية كي أحافظ على إنسانيتي.. أحبكم. مصطفى الأعصر 15/3/2018</t>
  </si>
  <si>
    <t>في يناير الماضي، أقامت المملكة العربية السعودية مسابقة لأجمل ناقة، واستبعدت إدارة المسابقة 12 ناقة بعد اكتشاف تعرض وجوههم لجراحات تجميلية، ألا من جراحة تجميلية لوجه العالم الكئيب حتى وإن كانت النتيجة استبعاده نهائياً من بين العوالم الأخرى ليرقد ف عدم لا متناهي... أين مجلس إدارة الكون؟! - حياتنا، آلاف الصدف العشوائية المتشابكة بشكل يستحيل معه إفراد كل صدفه على حدة، صدفة قد تحييك، وقد تميتك، وقد ترفعك إلى السماء، أو تخسف بك الأرض وتضحيك أسفل السافلين. قطة عرجاء تعدوا الطريق جبراً بغير انقطاع، لا طاقة لها علي الاستئناف ولا سبيل للعودة ولا إمكانية الوصول...نهاية الطريق ما هي إلا بداية دروب متشابكة. لماذا لا تكون الحياة أبسط من ذلك؟! هل العقل نقمة؟! هل اختياراتنا صائبة أم لا؟! ما مقاييس الصواب والخطأ؟! وما ميزان الحق والباطل؟! أنا مشوش، هل الحياة بكاملها كذبة أو مزحة سخيفة يمتعض منها البعض بينما يضحك الآخرون غباءاً ثم تأول إلى العدم... الكل ينسى... لا أمل ف تغيير مستمر لوجه العالم العبوس لا ينفك أ ن يعود إلى طبيعته الشاذة... الجميع، لا أحد؛ ولا أحد هو الجميع. تلك القطة العرجاء إن توقفت رافضة طحن الرحايا، تحد نفسها في صندوق معتم بلا نافذة ولا أبواب أو مخرج للطوارئ، تتخبط، تتأوه، تموأ، تنبش بأظافرها الأرضية القذرة، فتدمى إلى أن يغشى عليها، لتفيق موضوعة علي بداية طريق جديد أطول وأبشع بطرقات عير معبدة وبيوت مهدمة وكلاب تلاحقها، وفي هذه المرة، صارت تعرج علي قدمين وازدادت عجزاً. من يمتلك زر الإيقاف الإعادة؟! كيف يمكن لفكرة أو خاطرة غير ذات قيمة مادية أن تهوى بالإنسان عليلاً بائساً لا يقدر علي المسير مرة أخرى..... هل العقل نقمة؟! تغلق الأفكار الإنسان بجدار من فولاذ، تحبسه وتكتم أنفاسه وتثقل قدميه وترديه قتيلاً.... لعل من جن كان أكثر الرجال عقلاً وذات ليله قتله إفراطه.... مثل المخدر يغزو الدماء ويستوطن الجسد إلى أن يطالبه بالمزيد من المتعة القاتلة، نوع فريد من المتعة المازوخية... البشر يستحيلون غباراً، تحركةم الريح كيفما شاءت وأينما أعصفت، ترفعهم وتدنيهم، تبعدهم وتأتيهم وتلفهم في دوائر مغلقة. كاذب من يدعي سيطرته على الزمام، حيث لا زمام من الأساس. للمرة الأولى، لا شهية لدي لسرد التفاصيل الدقيقة، بيد أني متلهف للحديث، ولكن ما النافع؟! لا أهمية للوحة فان كوخ إذا كان غطاء الحماية الزجاجي مطلياً بالسواد، لا أهمية لنقوش جدران المعابد إذا كانت الأعمدة الحاملة آيلة للسقوط، لا أهمية للأخلاق الفاضلة والتعاليم الإنسانية الرشيدة إذا كان العالم داعراً. لا أهمية لبراعة نحت التماثيل اليونانية ومنحنيات الجسد إذا كان المشاهد يراها أصناماً أو لا يراها من الأساس، لا أهمية لمقطوعات باخ وبيتهوفن إذا كان الجمهور أصم، لا أهمية لفلسفات اليونان وأفكار الشك واليقين وأوروبا ما بعد الحداثية إذا كنا نحيا بين براثن الماضي السحيق في ذلك البئر منعدم الأحبال بجدرانه الملساء وأرضيته المطلية بالغراء الطري. لا فائدة من الحسد الفتي إذا نخر السوس العظام. في بعض الأحيان، أتمنى لو أن هناك طريقة لدفع الصمت بعيداً وتتحول الكلمات لكيانات مادية تخرج من الجسد. أشياء نخرجها رغماً عنا، فلو بقت لأماتتنا، ليت الكلام كالبراز، لا نقدر علي كتمانه والاحتفاظ به لأيام، تلك الكلمات التي لا نصرخ بها تسمم أجسادنا، تماماً كالبراز، ليتني أملك القدرة على الصراخ مجدداً. معلق بين النسيان والذاكرة بندول في فراغ... وحجر في بئر لا قاع له لا أريد النسيان لا أستطيع التذكر لا أعرف غاية الحياة ولا أدرك معنى الموت ذبابة بلا أجنحة عنكبوت بلا أقدام فأر بلا أسنان وكلب لا ينبح.... الأقدام خشبية العيون لا تلمع الأنفاس حارقة والنيكوتين يملأ الدماء السقف لا ينير بالنجوم ولا أفق للسماء.... الأرض تلفظني البشر ضعفاء ضائعون مشتتون بين اليوم والأمس والغد؟! أي غد؟! الغد هو اليوم.... هو أمس... هو كل يوم محاصر بين الحقد والعطف والغباء أنا دمل يحاربني الجسد ولا قدرة لي علي استئناسه أنا... لا شئ..... مصطفى الأعصر 1 ابريل 2018 سجن طرة تحقيق</t>
  </si>
  <si>
    <t>معتز مضرب عن الطعام من 16 يونيو وان حالته الصحية بتسوء نتيجة للمعاملة جوة وانهم حرفيا عايشين في قبر ومش بيتعرض على طبيب سواء لما بيمر او لما معتز بيطلب</t>
  </si>
  <si>
    <t>أنا بموت جوه السجن، وغضبان جدا من موضوع منع الزيارات وبموت بسبب الإحساس ده كل يوم</t>
  </si>
  <si>
    <t>النهارده كملت شهر اعتقال</t>
  </si>
  <si>
    <t>بنتي الحبيبة نور.. وحشتيني أووي لما والدتك قالتلي إنها حامل أنا اتخضيت حسيت بمسؤولية ضخمة على كتفي ارتبكت شوية بس بعدها حسيت بشعور غريب أوي أول مرة أحسه.. مشاعر مختلفة تماما عمري محسيت بيها قبل كدا.. فكرت كتير يا نور ومع الوقت أدركت معاني كتيرة مكنتش مهمة أوي عندي حتى لو كنت عارفها.. المعرفة غير الإدراك وهشرحلك الفرق لما تكبري شوية إن شاء الله. كان عندي خوف رهيب على والدتك وعليكي يوم ولادتك لكن بالتفكير ومع الوقت الخوف تحول لطمأنينة غريبة وإتأكدت لما سمعت من شخص قريب عبارة ربنا هو الحافظ بيك أو من غيرك ممكن تعيش عادي وتبقى كويسة وناجحة وسعيدة كمان مش في أطفال أهلهم بيموتوا وبيكبروا وبيبقوا ناجحين وسعداء”. لما كنت أصغر شوية كنت بحلم بتغيير العالم لمكان أفضل وكنت فاكر إن ده لازم يكون على نطاق واسع وبطريقة واحدة لكن بالتجربة ومع النضج فهمت أكتر إن تغيير العالم ممكن يكون بطرق كتير منها إنك تساعد إنسان إنه يفكر ويختار ويعيش أفضل ويبقى نافع لنفسه وللناس حواليه فما بالك لو كان الإنسان ده من لحمك ودمك حتة منك ساعتها ده هيكون أفضل استثمار وأجمل كفاح. للأسف يا نور في شر في العالم، حقيقة لازم نفهمها ونتعامل معاها ووجود الشر بيستلزم صراع بينه وبين الخير.. اتمنى اقدر اساعدك وأقوم بدوري ومسؤوليتي ناحيتك وأساعدك تختاري طريقك لأن الدنيا دار اختيار وتعب.. هنفرح ونزعل ونكسب ونخسر.. هنقابل ناس كتير وهنفارقهم.. هنحب وهنكره.. هننتصر وننهزم ونكبر ونحلم.. هنحقق أحلامنا أو منحققهاش مش مهم المهم إننا نسعى ونحارب علشانها. حبيبتي نور.. أنا عمري مكسبت من حرام ولا أكلت حاجة مش حقي.. وعمري ما أكلتك ولا هأكلك من حرام.. وناوي أقوم بدوري نحيتك لأخر نفس.. كان نفسي أوعدك مبعدش عنك لكن للأسف في حاجات أقوى مننا في الدنيا زي السجن وزي الموت.. لما تكبري إن شاء الله هنتناقش في مسألة الجبرية والحرية. ربنا يحفظك إنت ووالدتك ويعيني على أمانتكم.. هشوفك قريب إن شاء الله.. هتعرفيني وهشرحلك أنا اتحبست ليه علشان ساعتها تقرري موقفك مني. كل الحب والأشواق يا نور عيني وليد شوقي 1/11/2018</t>
  </si>
  <si>
    <t>أنا من زمان مبتعجبنيش الولولة اللي بتحصل على اللي بيتقبض عليه. طبعًا الموضوع فعلًا يزعل والواحد بيحزن جدًا على أي حد بيتقبض عليه. لكن الموضوع كان بيزيد عن حده من البعض ويتحوّل لمجرد ولولة ولطميات وكلام عاطفي سريع التطاير وننسى نتكلم أو نسأل هو اتحبس ليه؟ متشحتوش عليّا في السيدة وتقولوا ده كان طيب وكويس وليه قبضتوا عليه. إحنا مكناش في جمعية خيرية مثلًا. أنا كنت صاحب رأي معارض. ولما قلته زمان أو دلوقتي أو في أي وقت فأنا عارف قيمته كويس وتمنه كمان. صحيح توقيت دفع التمن بالنسبة لي كان غريب أوي لكن عموما أنا راضٍ بأي حال. السجن صعب وتجربة مش محببة أبدًا، لا أتمناها لنفسي ولا لأي حد. ورغم صعوبة ما مريت بيه خاصة في فترة الاختفاء القسري الصعبة جدًا، إلا أن ما رأيته - حتى الآن - وأنا في البداية وبعد الخضة والقلق على زوجتي وبنتي وأهلي خلى يدور في ذهني سؤال واحد: «إزاي ممكن استغل المحنة لصالح نفسي واللي حواليا؟». مروري بلحظة وموقف صعب علمني فكرة القبول وإني أدرب نفسي على تقبل المواقف اللي مقدرتش أغيّرها واللي بتختلف عن المشاكل اللي ممكن تتحل، أو تحتاج لمجهود. اللي أنا فيه هو وضع فُرض عليّا ومكنتش أحبه يحصل، لكن الواقع خلاه يحصل، ولازم اتقبله علشان أعرف اتعامل معاه، وكمان اَطلّع منه حاجات مفيدة. اللي حصل معايا هو عرض وأثر جانبي صغير أوي لهزيمة أكبر مرِت بينا كلنا، وكل واحد فينا اتعامل مع الهزيمة بطريقته. اللي انحرف، واللي اكتئب، واللي كفر بكل شيء وفقد إيمانه، أو فقد إيمانه بنفسه، وكلنا مرينا بفترة من انعدام التوازن وخدنا وقت طويل للتعايش. داخل السجن وخارجه وجهين لعملة واحدة، وعلينا أن نتعلم كيف نتعامل مع هذا الواقع الصعب، ونخرج منه بأكبر فايدة حقيقية ملموسة تعمل فرق في العالم وتغيّره للأفضل، كلٌ على قدر طاقته. لازم نتعلم نستحمل أي حاجة، ونسد في أي حاجة، و«نغزل برجل حمار»ونعمل من الفسيخ شربات، لأن البديل الوحيد هو الاكتئاب واليأس. في السجن ممكن تقرا، تتعلم، تطور نفسك، وتشوف المساجين حواليك. اللي ظروفه وحشة تساعده، اللي مش معاه محامي تحأول تجيبله، الخايف تطمنه، الضعيف تنصره، والظالم تقف ضده. الجاهل تعلمه، والعالِم تتعلم منه وتكتسب كل خبرة ممكنة تفيدك في مسيرتك. الحياة اختيارات، مطلوب منك تختار طريقك كويس، وتتحمل نتيجة أفعالك. مش لازم كل الاختيارات تبقى صح، ولا كل مجهود مخلص تكون نتيجته موفقة، كل المطلوب منّا هو السعي حتى لو النتايج محبطة، أو مخيبة للآمال. كلامي قد يبدو مثالي أو حالم، أو أقرب لكلام التنمية البشرية اللي مبحبوش. لكن عزائي الوحيد إنه خارج من واحد إيده في النار مش في المية، وده ممكن يدفع أي شخص لأخذه في الاعتبار لعله يكون سببًا [في] تغيير للأفضل وساعتها هيكون للحبس قيمة. بطلوا تتكلموا عن شخص. الفايدة الحقيقية إنكم تتكلموا عن الفكرة اللي اتحبس علشانها الشخص ده، وأكبر خدمة تتعمل إننا ننشر الفكرة في كل مكان. الأشخاص زائلون والأفكار باقية تنبت وتبني وتؤثر وتغير. الولولة لا تفيد… نحن أحوج للعمل أكثر من حاجتنا للكلام.</t>
  </si>
  <si>
    <t>بسم الله الرحمن الرحيم زوجتى الحبيبه /وكل الأحبة - يارب إن لم يكن بك غضب علينا فلا نبالى - * يقول ابن الجوزى :- - البلايا ضيوف فأحسن قِراها حتى ترحل إلى بلاد الجزاء مادحة لا قادحة ، فلولا البلايا لوردنا القيامة مفاليس . - أحسنوا ضيافة البلاء ، فإن البلاء عابر سبيل ، وإن الله رب كريم حتى الشوكة يشاكها إلا كَفر الله له بها من خطاياه . - ولو فُتحت لك أستار الغيب لأحببت مرضك وحزنك وسجنك وفراقكم عن الأهل والأحباب :- ولو رأيت كيف يُغرف للصابر غُرفا من الثواب لا نُتشى قلبك وتلذذت بكل وخزة ألم . * ويقول ابن القيم :- - لم يأت الحزن فى القرآن إلا منهيا عنه ولا تهنوا ولا تحزنوا أو منفيا فلا خوف عليهم ولا هم يحزنون - وسر ذلك أن الحزن أحب شئ إلى الشيطان أن يحزن العبد المؤمن ليقطعن عن سيره ويوقفة عن سلوكه . - وقد استعاذ منه النبى صلى الله عليه وسلم اللهم إنى أعوذ بك من الهم والحزن * لذا يقول ابن القيم :- - الحزن يُضعف القلب ، ويوهن العزم ، ويضر الإرادة ولا شئ أحب إلى الشيطان من حُزن المؤمن . لا تُفسد فرحتك بالقلق ، ولا تُفسد عقلك بالتشاؤم ، ولا تُفسد نجاحك بالغرور ، ولا تُفسد تفاؤل الآخرين بإحباطهم ، ولا تُفسد يومك بالنظر إلى الأمس . أ. ياسر البحراوى ( أبو سمية ) سجن برج العرب</t>
  </si>
  <si>
    <t>أنا بموت جوه السجن</t>
  </si>
  <si>
    <t>كملت شهر اعتقال</t>
  </si>
  <si>
    <t>المحافظات المركزية</t>
  </si>
  <si>
    <t>محافظات الدلتا</t>
  </si>
  <si>
    <t>محافظات الصعيد</t>
  </si>
  <si>
    <t>مدن القناة</t>
  </si>
  <si>
    <t>طالب تعليم أساسي وثانوي</t>
  </si>
  <si>
    <t>صحافة وإعلام</t>
  </si>
  <si>
    <t>الحرفيون والفلاحون والعاملون باليومية</t>
  </si>
  <si>
    <t>محاماة</t>
  </si>
  <si>
    <t>عضو هيئة تدريس</t>
  </si>
  <si>
    <t>أكبر من 50 سنة</t>
  </si>
  <si>
    <t>بين 10-18 سنة</t>
  </si>
  <si>
    <t>قطاع حكومي</t>
  </si>
  <si>
    <t>أماكن احتجاز عسكرية</t>
  </si>
  <si>
    <t>أماكن احتجاز خاصة بالأطفال</t>
  </si>
  <si>
    <t>أقسام الشرطة (سجون مركزية)</t>
  </si>
  <si>
    <t>مناطق سجون</t>
  </si>
  <si>
    <t>معسكرات أمن مركزي</t>
  </si>
  <si>
    <t>مقرات إدارية لوزارة الداخلية</t>
  </si>
  <si>
    <t>إعدام أو إحالة إلى المُفتي</t>
  </si>
  <si>
    <t>الرسالة الأولي من الدكتور أبو الفتوح من محبسه</t>
  </si>
  <si>
    <t>عبد المنعم ابو الفتوح</t>
  </si>
  <si>
    <t>رئيس حزب مصر القوية</t>
  </si>
  <si>
    <t>قيد التحقيق أو محال للمحاكمة</t>
  </si>
  <si>
    <t>‫انتظار المصير يُضاعف الشعور بقيمة المفقود في حياتي قبل السجن فهل يُدرك الأمر ذلك القاضي وهو يراني داخل قفص الاتهام ويؤمن بأني لم أفعل مايوجد داخل اوراقه ثم لايبالي ويعلن ذنبي الذي قد ارتكبه هو ومن معه ، أشعر بخيبة أمل في ماقد شعرت به قبل اليوم كأنني زهرة سُقيت بماء مُسمم. سجن استقبال طرة زنزانة ١/٤ ‬</t>
  </si>
  <si>
    <t>الأعياد والمناسبات بنعيشها في حزن شديد لكن مش واضح على وشوشنا اوي كل واحد فينا بيحأول يكذب بوش مختلف سعيد بيحأول يهون على كل زملائه في الزنزانة لكن مبنقدرش نقاوم الحزن لانه بيكون واضح من تعابير الوش الباهتة وبناخد جنب ونعيد ذكرىات كانت سعيدة في يوم من الأيام ونبكي على فقدانها وعتمة المكان بتساعد على الاكتئاب والشعور بالفقد لما بتقرر إدارة السجن بحرماننا من ساعة التهوية اليومية كل الحاجات دي بتخلينا نحزن بشعور مختلف. شعور اللامبالاة من شيء موجود اسمه السعادة. لوحة مرسومة في زنزانة ١٣/٢ أيام عيد الاضحى ٢٠/٨/٢٠١٨</t>
  </si>
  <si>
    <t>السيسي بيقول واحد من 100 يقولي اعمل ايهانا هقلك تعمل ايه1-تراجع عن خيانتك للوطن ومخطط تخريب سيناء وتهجير اهاليها وبيع اراضينا2-افراج فوري وشامل عن كل المساجين3-رجع كل الفلوس اللي نهبتها انت وعصابتك من العسكر ورجال الاعمال4-تراجع عن مؤامرة غلاء الاسعار لارهاق الشعب واخماد الثورة5-اكشف مخطط آل سعود الدنئ لتخريب الثورات العربية6-تراجع عن صفقة سد النهضة وحافظ على حقوق مصر التاريخية ولا تسعى لتخريب مصر حسب مخطط اسيادك الصهاينة7- حد اقصى لأجور حرامية مصر من العسكر والقضاء والشرطة وحد ادنى للموظفين والعمال يضمن ليهم حد الكفاف والمعيشة الكريمة8-وقف كل برامج المرتزقة اللي صرفت عليهم مليارات لتشوية الوعى المصرى وحرية كاملة للصحافة9-انشاء محاكمة كل من قتل وتآمر وخرب وافقر شعب مصر منذ تنحي مبارك الى الآن</t>
  </si>
  <si>
    <t>الكوكب اللي عايش فيه مساحته 5 متر ×8متر فيه ناس كتير عايشة معايا مقسمين الكوكب لكل فرد مساحة 50سم يعيش فيهم براحته مش من حق اي فرد على الكوكب يتدخل في حياة التاني وكلنا عايشين بالحب ومتفاهمين جدا مع بعض ، اوقات بنتضايق من بعض واوقات بنضحك وننبسط واوقات بنبتكر افكار جديدة ، يومنا بيبدء مع أول تهوية لما اصحاب المجرة يفتحوا لينا الباب علشان نخرج نشوف الشمس ساعة ونلعب ولما الوقت بيخلص نرجع تاني للكوكب نقرء كتب نطبخ اكل لكل السكان نرسم ونسمع الراديو نعمل شاي ونقعد في دواير نتكلم في اي حاجة مش مهمة او مهمة نحل مشاكل واختلافات نغسل هدوم ننظف الاتربة نلعب مع الحشرات والصراصير المجانين نشتكي لبعض هموم جوانا كل يوم كل ساعة ودقيقة بنتكلم اننا هنخرج للعالم التاني ونعيش في كوكب اوسع بكتيير لكن لما بنصحى من النوم في اليوم التاني ونلاقي نفسنا لسه في ال50 سم بنعيد نفس المشاهد ونفس الحكايات ونفس المشاعر ونفس الاشخاص مبنتغيرش غير لما يدخل فرد جديد او ينزل واحد مننا لتأديب المجرة ، المفيد من الحكاية اننا لسه بنتمنى ولسه بنحأول نلاقي نقطة نور لسه عندنا نقطة بيضاء جوانا مش ميتة لوحة رسمتها في سجن وادي النطرون عنبر ( أ ) زنزانة ١٣/٢ بتاريخ ٨-٨-٢٠١٨</t>
  </si>
  <si>
    <t>النور بينطفي الساعة ١٢ بالليل ومعظم المساجين بتنام وفيه اللي بيسهر طول الليل جنب الباب يتكلم مع زميله في اي موضوع حتي ولو اتكلمو فيه قبل كدة المهم ان الحديث داير وفيه وقت بيضيع ولو مفيش ونيس للكلام بنفكر في حياتنا قبل السجن وحياتنا اللي هتكون بعد السجن حتي ولو أحكامنا كبيرة ولو واخدين إعدام بنفكر في نقطة بتخلينا متمسكين بالحياة سجن وادي النطرون زنزانة رقم ١٣/٢</t>
  </si>
  <si>
    <t xml:space="preserve">أجلس هنا أمام باب زنزانتي وأري امامي من يجلس وحيدا يفكر في أشياء وأناس لايعلمهم احد غيره لكن علامات وجهه تدل على تعاسته الشديدة وانتظاره لمصير مجهول ومن ناحية أخرى أجد من هو نائم يحتضن وسادته بقوة وكأنها الشخص الذي يتمنى لقائه ، يحلم به في عالمه الآخر . ٩-٩-٢٠١٨ سجن وادي النطرون زنزانة١٣/٢
</t>
  </si>
  <si>
    <t>أحبائي السلام عليكم اعلموا أن آجالنا بيد الله لا بيد أحد غيره فمن جاء أجله فلا راد لقضاء الله ولن يستطيع أحد أن يعجل أجل أحدزدنا يقينا في وعد الله فوالله لقد استنفذ هذا الطاغية ما لديه وبلغ منتهاهسلامي لكل احبائنا وابشروا بالفرج القريب</t>
  </si>
  <si>
    <t>زنزانة ١٣/٢ سجن وادي النطرون 13-8-2018</t>
  </si>
  <si>
    <t>عم رضا محكوم بالسجن المؤبد بيحب دايما يزرع ورد في ساحة التريض التهوية وبيجيب في زيارته بذور نباتات وورود كتير بيزرعهم وعمل جنينة متعلقة في سقف العنبر علشان يبسط الناس ويشوفو منظر الطف من لون الحديد الداكن عنده طموح يغطي حديد السجن بالزرع لكن مع كل تفتيش لمصلحة السجون بيشيلو الزرع بتاعه وبنتضايق كلنا لكن مبيزهقش وبيزرع تاني لوحة رسمتها في زنزانة 1_4 سجن استقبال طرة 2018</t>
  </si>
  <si>
    <t>عم هشام قضى ٣ سنين تحقيق نفسه يروح مالوش في السياسة متهم في قضيتين تظاهر وانضمام ولما خد براءة في القضيتين. زمايله بيصحوه الصبح في يوم عادي لقوه ميت. طرة استقبال 22-3-2018</t>
  </si>
  <si>
    <t>في السجن مبنقدرش نستغنى عن البصل طول اليوم بصل وعيون بتدمع وافكارنا كلها في البصل ولو خلص هنعمل اكل بايه وهنعيش ازاي من غير بصل ومن الموضوع ده افتكرت اننا بالزحمة دى في السجن مزروعين زرع بصل.سجن وادي النطرون زنزانة ١٣/٢</t>
  </si>
  <si>
    <t>في سجن وادي النطرون رجل عجوز من سيناء مسجون من اربع سنوات كل يوم وقت التهوية التريض قاعد في الطرقة قدام الزنازين بيصنع شبكة علشان عنده أمل انه يخرج ويصطاد سمك بيها .</t>
  </si>
  <si>
    <t>في عالمي لايُسمح لنا بالحب بشعور الحياة لايُسمح لنا بالتفكير بقراءة الكتب لايُسمح لنا بالحرية إلا في أحلامنا لانهتم لشيئ سوى الطعام والاستحمام ثم النوم ثم يأتي يوم جديد نفعل فيه ما قد فعلناه البارحة ، فعالمنا يبدء بالأبيض وإن استمر قليلا بالأزرق وينتهي بالأحمر.لوحة بتاريخ ٧ سبتمبر ٢٠١٨ سجن وادي النطرون زنزانة ١٣/٢</t>
  </si>
  <si>
    <t>كانت أول مرة اشوف واسمع صوت اصحابي بعد فراق اكتر من سنة في قاعة المحكمة.لوحة رسمتها في سجن استقبال طرة زنزانة 1 /4</t>
  </si>
  <si>
    <t>كل لوحة برسمها بتعبر عن مرحلة معينة عشتها او ضغط نفسي مش عادي وممكن كمان تكون حالة من السلام في مكان ممنوعة فيه الحياة واللوحة دي رسمتها في السجن بعد ماخرجت من التأديب ليها حالة مختلفة انا رسمت نفسي وانا قاعد في التأديب اللي هو بنفس الوصف في اللوحة كدة تخيل انت قاعد في اوضة مفيش معاك اي نوع من التسلية غير ٣ ازايز مياة وجردل علشان قضاء حاجتك فيه تخيل كدة انسان عايش في مكان زي ده لمدة سنين ؟ اعرف ناس عاشت سنين في زنزانة زي دي وبتحلم عادي سجن استقبال طرة زنزانة رقم (١) التأديب</t>
  </si>
  <si>
    <t>لوحة مرسومة بتاريخ ٢٤ يناير ٢٠١٨ لمطبخ زنزانة ١/٤ داخل سجن استقبال طرة</t>
  </si>
  <si>
    <t>لوحة مرسومة في سجن استقبال طرة زنزانة ١/٤ لشاب محكوم نزيل في وضع السجود في الصلاة وفي خياله نظرة لعالم آخر او أمنية من الله لعلها تتحقق. بتاريخ ٢٠ مارس ٢٠١٨</t>
  </si>
  <si>
    <t>مجموعة من المساجين بيلعبو شطرنج اللي صنعوه من غطيان ازايز المياة والبيبسي الفاضية والكراتين مهما كانت الظروف قاسية والألوان كئيبة فيه نور مختلف بيظهر مع كل ألم بيخلينا نستخدم كل شيء في اختراع ألعاب تنسينا صعوبة الوقت والمكان</t>
  </si>
  <si>
    <t>مسجون جاتله زوجته في الزيارة وجابت ليه ورد بمناسبة عيد زواجهم لما خلص زيارته عدى علينا وقسم الورد معانا وحطينا الورد في ازازة فيها مياه وسكر وقعد شهر كامل مفتح وألوانه لسه حلوة ولما دبل بقى اجمل بس مؤلم سجن استقبال طرة - زنزانة ١/٤</t>
  </si>
  <si>
    <t>مطبخ زنزانة 1/4 سجن استقبال طرة لوحة رسمتها في شهر رمضان 2018 في الزنزانة
The kitchen of cell no 1/4 at tora prison_x000D_ I drew this in the cell Ramadan 2018</t>
  </si>
  <si>
    <t>يجلس وحيدا يراقب ماضيه ، ويحلم بمستقبل مسروق There he sat lonely watching over his past, dreaming of a stolen future_x000D_ Drawn in cell no 1/4 Toura prison</t>
  </si>
  <si>
    <t>سجون عمومية</t>
  </si>
  <si>
    <t>‏رسمت اللوحة دي في زنزانة رقم ١٤ انفرادي في سجن استقبال طرة كنت عايش في زنزانة لوحدي طول الوقت مبتكلمش مع حد مفيش غير حيطان مبتشوفش شمس لان الزنزانة جوة عنبر معزول ولو تعبت وجربت انادي للسجان مستحيل يسمع الصوت تخيل ناس عايشة بقالها سنين انفرادي !</t>
  </si>
  <si>
    <t>عبد الحليم حافظ رسمتها بأقلام الفحم من صورة كانت في جريدة اخبار اليوم بتاريخ ٢٨/٣/٢٠١٨ في سجن طرة استقبال</t>
  </si>
  <si>
    <t>صُنع فى السجن -كوفيه صوف 1</t>
  </si>
  <si>
    <t>صُنع فى السجن -كوفيه صوف 2</t>
  </si>
  <si>
    <t>رسمة لشخص مجهول</t>
  </si>
  <si>
    <t>عمرو مسجون جنائي مسجل مخدرات ومتهم في قضية سياسية بالانضمام لجماعة الإخوان المسلمين محكوم بسنتين سجن قضاهم مع المساجين السياسيين كان بس بيتمنى يقف قدام القاضي ويسمحله بالكلام كان بيقولنا لو كان القاضي خلاني اتكلم كنت هقوله والنبي دا منظر واحد سياسي ولا ملتزم حتى كنت هقوله ياباشا انا بتاع مخدرات ولو عاوزني يشيلني بودرة انا موافق على الاقل هلاقي اللي يطلعني ارحم من السياسة دا اللي بيدخل فيها مبيطلعش.لوحة مرسومة في زنزانة 13/2 سجن وادي النطرون9 سبتمبر 2018</t>
  </si>
  <si>
    <t>مداهمات أمنية - القاهرة - قضية 440 أمن دولة عليا</t>
  </si>
  <si>
    <t>نقابات مهنية</t>
  </si>
  <si>
    <t>رقم 440 لسنة 2018 أمن دولة عليا</t>
  </si>
  <si>
    <t>طالبة - دراسات إسلامية</t>
  </si>
  <si>
    <t>دعوى</t>
  </si>
  <si>
    <t>كانت أول مرة اشوف واسمع صوت اصحابي</t>
  </si>
  <si>
    <t>عم عبعاطي</t>
  </si>
  <si>
    <t>عدد المساجين في الزنزانة مبيسمحش للفرد غير بمساحة اقل من ٥٠ سم يستخدمهم في القراءة واللعب والأكل والنوم وكل شيئ في فترة العقوبة وممكن تستمر العقوبة لسنوات طويلة جدا في نفس المكان وفيه سجون زي سجن الزقازيق مساحة الزنزانة اصغر من عدد المساجين فابيضطروا انهم يصنعو من البطاطين دور تاني علشان يكون فيه مساحة للعيش</t>
  </si>
  <si>
    <t>مساحة للعيش</t>
  </si>
  <si>
    <t>مجموعة من المساجين بيلعبو شطرنج</t>
  </si>
  <si>
    <t>التأديب</t>
  </si>
  <si>
    <t>اخر خمس سنين في حياتي</t>
  </si>
  <si>
    <t>أجلس هنا أمام باب زنزانتي</t>
  </si>
  <si>
    <t>بعد الساعة ١٢ بالليل لازم النور يكون مطفي الزنزانة بتكون ضلمة فيه ناس بتحب تذاكر بعد الوقت ده وناس بتحب تقرا وناس بتحب تبتكر شغل جديد كل واحد بتطلع هواياته في الوقت ده وفيه اللي بينام ولازم نكون بنراعي بعض فيه ناس بتشتري لمبة وعلشان متأذيش اللي جنبهم بالنور العالي بتجيب علب بلاستيك وتسلط الضوء عليهم بس وساعات بنضطر ننشر الهدوم المغسولة علشان مبنلاقيش الوقت المناسب نغسل فيه هدومنا بسبب انقطاع المياة المستمر في الزنزانة ودا بيسبب مشكلات رطوبة ومياة بتنقط علينا واحنا نايمين . 
#artwork
 12-8-2018</t>
  </si>
  <si>
    <t>بعد الساعة ١٢ بالليل</t>
  </si>
  <si>
    <t>بنشوف البيوت والأنوار ونسمع أصوات الأفراح اللي في المساكن القريبة من السجن</t>
  </si>
  <si>
    <t>مسجون جاتله زوجته في الزيارة وجابت ليه ورد</t>
  </si>
  <si>
    <t>رجل عجوز من سيناء</t>
  </si>
  <si>
    <t>لوحة لتوم هانكس مرسومة بأقلام الحبر على تيشرت ابيض</t>
  </si>
  <si>
    <t>عم هشام قضى ٣ سنين تحقيق</t>
  </si>
  <si>
    <t>إحتياج الخصوصية واللهفة للجوء</t>
  </si>
  <si>
    <t>‏رسمت اللوحة دي في زنزانة رقم ١٤ انفرادي</t>
  </si>
  <si>
    <t>الكوكب اللي عايش فيه مساحته 5 متر ×8متر</t>
  </si>
  <si>
    <t>مطبخ الزنزانة</t>
  </si>
  <si>
    <t>الأعياد والمناسبات بنعيشها في حزن شديد</t>
  </si>
  <si>
    <t>محاولات لتقييد الجسد بين حيطان</t>
  </si>
  <si>
    <t>محاولات لتقييد الجسد بين حيطان وحواجز حديد ، قتل للروح البريئة او تحويلها لوحش مغرم بالدم تحول يقتل المرجيحة , طول عمري بحب الرفرفة على المرجيحة لما بتضايق ولما المدرس يعاقبني ولما بحس بوحدة ولما بكون مظلوم مسجون بتمرجح ومع كل رايحة هم ينزاح ومع كل جاية نفس جديد يدخل مكان النفس المرتعش , حياة الموت صعبة وليها اساليب عكس اللي بيتشاف في الطبيعي ’ من ضابط عاوز يترقى بسجني وقاضي قرر اني مجرم من غير مايسمحلي اثبت برائتي علشان برائتي دليل ادانة ليه او ليهم , وبين سجن وسجان يتحكم في نور الشمس يمنع شعاع يسيب شعاع , يمكن كمان ماعجبوش فايقرر يحبسني في الضلمة مع البرص والصرصار واتنسي زي المنسيين , يمنع ادوات الحياة يمنع المياة اوقات واوقات يمنع دقات القلب واموت زي اللي ماتو كده .سجن استقبال طرة زنزانة ١/٤</t>
  </si>
  <si>
    <t>محكوم نزيل</t>
  </si>
  <si>
    <t>‫انتظار المصير</t>
  </si>
  <si>
    <t>إحتواء المفقود</t>
  </si>
  <si>
    <t>الفن في الزنزانة</t>
  </si>
  <si>
    <t>ي عالمي لايُسمح لنا بالحب</t>
  </si>
  <si>
    <t>النور بينطفي الساعة ١٢ بالليل</t>
  </si>
  <si>
    <t>شاب من المنصورة</t>
  </si>
  <si>
    <t>في السجن مبنقدرش نستغنى عن البصل</t>
  </si>
  <si>
    <t>عم رضا</t>
  </si>
  <si>
    <t>المطبخ في رمضان</t>
  </si>
  <si>
    <t>عمرو مسجون جنائي مسجل مخدرات</t>
  </si>
  <si>
    <t>أكتب لكم من داخل قفص المحاكمة في القضية المعروفة إعلاميا باسم: فض رابعة، وذلك قبل دقائق من إسدال الستار وإصدار ما يسمى بالأحكام؛ فالبراءة والإعدام كلاهما باطل ولا محل لهما عند العقلاء من الإعراب.. القضية معروفة.. بدأت بالخيانة والبطلان في 3 يوليو/ تموز 2013 حتى وصلنا الآن إلى أقصى درجات الفشل ومرحلة الهذيان، ويظل أنصع ما في المشهد المصري الدماء التي سالت من الآلاف منذ ثورة 25 يناير مرورا بميدان رابعة وحتى الآن، وكأن لسان حالها يقول: أتموا الثورة لله. إن حياة الأمم وبقاء الشعوب هما في المنعة والمقاومة.. لا في دفقة واحدة بل دفقات، ولا في محاولة وحيدة بل سيل من المحاولات؛ وانظروا معي كيف استشف داهية من دواهي العرب هذا الأمر؟، وماذا قال عن سر البقاء؟!.. فقد قال أحد الصحابة: سمعت رسول الله صلى الله عليه وسلم يقول: تقوم الساعة والروم أكثر الناس، فقال له عمرو أبصر ما تقول، قال: أقول ما سمعت من رسول الله صلى الله عليه وسلم، قال: لئن قلت ذلك إن فيهم لخصالا أربعا: إنهم لأحلم الناس عند فتنة، وأسرعهم إفاقة بعد مصيبة، وأوشكهم كرة بعد فرة، وخيرهم لمسكين ويتيم وضعيف، وخامسة حسنة جميلة وأمنعهم من ظلم الملوك. إن مواجهة الظلم ومقاومة الاستبداد جزء أصيل من حركة الحياة؛ فالله خلق الكون على مبدأ الزوجية ومن كل شيء خلقنا زوجين لعلكم تذكرون الذاريات - 49؛ فلا يزال الصراع بين الحق والباطل، والعدل والظلم، ما بقيت السماء والأرض، وتعاقب الليل والنهار، وكلما خرجت الزفرات من صدور الفاسدين، ترددت الأنفاس بين ضلوع المجاهدين. وأنادي كل مصري حر أبي مهيب الجناح.. نداء القريب لا البعيد؛ فأقول: اخلع عنك ثياب المظلوم! فهذه هي البداية.. أن تعيش بثوب الغالب لا المغلوب. أن تنطلق كصخر جلمود لا أن تنحني بظهر مجلود.. أن تبسط كفك عاليًا؛ فالعليا خير من السفلى.. أن تسري الروح في الجسد حاملة الفأل الصالح لا أن تتغذى بلعن الفاجر والمستبد والطالح.. هذا قليل من كثير تجلى بعد ثورة 25 يناير؛ فلماذا نعود للوراء؟!.. أتموا الثورة لله. لا.. لا لن أقبل أبدًا بولاية ظالم.. لا تقولوا للمنافقين سيدنا؛ فإنه إن يك سيدكم فقد أسخطتم ربكم. حديث حسن. فندائي.. أن نستمر.. أن نبقى.. أن نواصل.. على ما بدأناه وسرنا فيه وخضنا من أجله كل هذه المسيرة للوصول إلى حكم رشيد، قال الشافعي: إني رأيت وقوف الماء يفسده .. إن سال طاب وإن لم يسل لم يطب. أعلم أن ما قدم من تضحيات هو كثير، وكذلك أعلم أن كثيرا ممن فشلوا لم يدركوا كم كان النجاح قريبا منهم عندما استسلموا!.. أتموا الثورة لله. هذه بضع كلمات سطرتها إليكم وعهدي إليكم من أجل مرضاة ربي؛ فلن أهدأ أبدا.. وللخائن نهاية سوء.. لله در القائل: ومن يتحرش بالردى يكرع الردى .. زعافا ومن يستنبت النار يحرق. والسلام.</t>
  </si>
  <si>
    <t>يا مصر مش هقولك سامحيني عشان انتي اللي عملتي فيا كده لما نسيتي انك ام ومحاولتيش تحبيني !</t>
  </si>
  <si>
    <t>في البدء يجب أن نبدأ بشئ إلا وهو أن كل من يعرفني تمام المعرفة أو تمامه أنه يعرفني يعلم جيداً أنه لا مكان ل فخر في حياتي, وأنني ضد طريقة عمل الفخر بشكل عام.ولكن الأشياء تحدث والتغيرات تطرأ وهو ماكان ! أنتهز هذه الفرصة لأعلن عن امتناني الشديد لكل هذا الحب والدعم المقدم من كل الناس. من أعرفهم ومن لا أعرفهم, فما أعرفه خلال لقاءات الأهل ولقاءات المحامين القصيرة تدعوني لشديد الفخر بأهلي وأصدقائي وبعموم الحب والدعم المقدم منكم جميعاً. في الحقيقة لا أعلم هل أستحق كل هذا الحب أم لا! فأنا في حياتي الطبيعية أمارس عادتي اليومية المتمثلة في محاولاتي في الاستمرار بكوني انسان طبيعي يعبر عن ما يجول بخاطرة ويحأول تقديم الحب والمساعدة للجميع ولكن كما تعلمون الأشياء تحدث ولا نستطيع دوماً التصدي لها بالبدء او بالمنع ولكن الخبر الجيد ان هناك بعض الأحداث التى تحدث داخل السجن فأنا انام كثيراً وأقرأ كثيراً وأأكل وأدخن كثيراً أيضاً, وكالعادة أكتب قليلاَ. ألعب الدومينو الامريكاني وتم تكليفي بإدارة شؤون الزنزانة المالية فالأشياء تحدث دوماً حتى لو كنت دودة تحت الأرض أو شمس لا أراها إلا مكسورة بقضبان حديدية ولكي لا أطيل عليكم فأنا أؤكد كل حبي وامتناني الشديدين لكل الأهل والأصدقاء ولكم جميعاً كل الحب الذي لا أعرف كيف سأرده ولكن حتى نلتقي لكم مني كل الحب</t>
  </si>
  <si>
    <t>الفن في الزنزانة في محاولاتنا اللجوء للحياة بعدم الاهتمام بعدد الساعات التي تمر في مكان تخاف أشعة الشمس الوصول ايه واستخدامها في لعب أشياء كنا نخجل منها في الخارج لانها كانت لاتلائم أعمارنا والآن لا توجد ملامح للزمن وتأثيره علينا ولكن حيطان الزنزانة تذكرنا بماضينا الذي كنا فيه لانفكر سوى بألعابنا القديمة وأماكن وأصدقاء وغضب لاينتهي سوى بتكسيرها لوحة مرسومة داخل سجن وادي النطرون زنزانة ١٣/٢ بتاريخ ٢٠ اغسطس ٢٠١٨</t>
  </si>
  <si>
    <t>طرة، 9 مايو 2018 عندما رأيته للمرة الأولى، كنت أقف بجوار نافذة في الدور الذي تقبع فيه زنزانتي بالعنبر، أراقب السماء من وراء القضبان في ساعة التريض، عندما استدرت وجدته يجلس القرفصاء مسندًا ظهره إلى الحائط، نحيل الجسد لحد الهزال، قصير وهائش الشعر أشعثه. عندما تنظر لوجهه تشعر للوهلة الأولى بشيء غير مألوف، ثم تدرك بعد تدقيق أنه مصاب بمتلازمة داون، وإن كنت شخصًا طبيعيًا ستعجب لوجود مثله في سجن، وليس في مؤسسة طبية لذوي الاحتياجات الخاصة، وستعجب أكثر إن علمت أنه في السجن لقضية سياسية لا جنائية. ولكني لم أعجب. لم أعد أعجب من شيء. كان ممسكًا بسيجارة يسحب منها الأنفاس بنهم، وكأن حياته، لا موته، هي ما تتعلق بها. اقتربت منه مراقبًا وجهه الطفولي شديد النحول والبياض، ثم جلست بجواره وسألته عن اسمه. نظر إليّ نظرة شديدة العجب والاحتقار، متوقعًا فيما يبدو سيلًا من السخرية القاسية من إعاقته، كما اعتاد حتمًا في هذا المكان الذي تنعدم فيه مع الوقت كل أنواع التعاطف والإنسانية، سواء من السجانين أو المسجونين. عندما سألته مرة ثانية حَوَّل بصره عني وتجاهلني تمامًا، ثم كررت السؤال، فنظر إلىّ باحتقار لتجرؤي على لحظات تأمله، وقال بغضب: «أّمَّد»! لم أفهم ما قال، أعدت على مسامعه السؤال فأعاد الإجابة: «أَمَّد». مر أحدهم بجوارنا ضاحكًا، ليخبرني أن اسمه محمد لكنه مصاب بتأخر في النطق، فينطق اسمه هكذا، كما عرفت لاحقًا أن السجن كله يناديه بـ «أَمَّد». أخرجت قطعة حلوى صغيرة من جيبي ومددتها إليه. نظر إلى يدي ثم إلى وجهي في استغراب، ثم بدأ يمد يده في بطء منتظرًا حركة الغدر لكي نضحك عليه جميعًا. ذكرني تردده بالساعات التي كنت أمضيها في الشارع محاولاً كسب ود قطة لم تعتد إلا الضرب والأذى من كل البشر، حتى لم تعد تأمن لأي منهم، مهما أظهر من خصال الإحسان. أخذها أخيرًا والتهمها في لحظتها، راقبته ضاحكًا، ثم مددت يدي بعد أن انتهى وعرفته بنفسي: «عبدالرحمن». حدَّق فيّ غير مستوعب، فأدركت أن الاسم أطول من أن ينطقه، فقلت له: «جندي». كررتها عدة مرات حتى انفرجت أساريره و نظر إليّ في ضحكة واسعة مرددًا الكلمة التي أعلنت صداقتنا رسميًا: «شنجي»! بدأت أسلم عليه كل بضعة أيام. لم يكن أحد يزوره ولم يكن يملك شيئًا، فاعتاد المرور على زنزانتي ليأخذ قليلًا من الشاي أو السكر أو السجائر، لم يكن يتغذى تقريبًا إلا عليهم. مررت أمام زنزانته المفتوحة ساعة التريض ذات يوم، فوجدته خارجًا من الحمام وقد استحم لتوه، لا يرتدي إلا فانلة بيضاء كبيرة تصل إلى ركبته، وإذا بأحد زملائه في الزنزانة يمازحه ويحأول جذبها لأعلى، فيصرخ ضاحكًا ويهرب منه، لتبدأ اللعبة بينهم ويبدأ كل من في الزنزانة بالجري وراءه ومحاولة جذب الفانلة، وهو يجري ويدور وصراخه الضاحك يتردد في أرجاء العنبر. استيقظت بعد أيام على يد تهزني وصوت يقول: «شنجي.. شنجي..» فتحت عيني في بطء وسألته: «عايز ايه يا أَمَّد؟» فرد: «أُمَّاية»، سألته إن كان يريد بعض الماء، فهز رأسه محبطًا من غبائي، ثم أمسك بكوب ملقى على الأرض وكرر: «أُمَّاية!» قلت: «كُبَّاية؟» أومأ في سعادة، وفهمت من إيماءاته أن كوبه قد ضاع، أحضرت له كوبًا زائدًا من البلاستيك، فتنأوله في سعادة شديدة ممطرًا إياي بسيل من كلمات الشكر التي لم أفهم منها شيئًا وإنما أحسست فيها بالامتنان. ملأني شعور غريب بالأسى على سهولة إسعاده بشيء ملقى لا يهتم به أحد لهذه الدرجة، وحننت لأيام كانت سعادتي فيها بنفس السهولة. آخر مرة رأيته فيها كان يسعل سعالًا شديدًا ويصرخ طالبًا الذهاب إلى العيادة، كان الكل يتجاهله كالعادة، أو لا يهتم، كونه «عبيطًا» كما يقولون عنه، فماذا نتوقع منه إلا أن يهذي؟ شاهدته يصعد لزنزانته وهو يصرخ في حنق وغضب شديدين بكلمات يكررها، لم يفهمها إلا من يعرفون قاموسه الخاص. كان يصرخ قائلًا: «والله لنموت هنا»! عرفت منذ يومين أنه سقط فاقدًا للوعي بعد نوبة سعال شديدة، وأنه الآن في المستشفى وأنه أصيب بالسل. لا أعلم إن كان «أَمَّد» سيموت. لا أعلم إن كنت سأسمع نداء «شنجي» المألوف مرة أخرى. قررت الكتابة عنه قبل أن يأتيني نبأ موته فلا أكترث لحمل القلم وأزهد فيه، بعد أن تنسحب القطعة المضيئة الصغيرة التي التصقت بروحي من نور براءته، فتعود روحي مظلمة كما كانت. أشعر باشمئزاز من الكون الذي جعلني لا أعلم، أأدعو له بالحياة أم الموت؟ أظنني سأدعو له كما أدعو لنفسي. بالراحة. عبدالرحمن الجندي طرة شديد الحراسة 2 9 مايو 2018</t>
  </si>
  <si>
    <t>تحركتُ بصعوبة عائدًا إلى العنبر، يئن ذراعاي تحت وطأة حقيبتَي الزيارة الثقيلتين في كل يد. شعرتُ بالعرق ينهمر انهمارًا من تحت شَعري الذي طال لشهور، فبلغ أطول ما بلغ في حياتي. كان بداخلي جزء مضيء صغير من السعادة، فقد أحضرت أختى اليوم لي هدية. كانت قد وجدت صفحة تبيع مقتنيات سلسلة هاري بوتر لمهووسيها، فإذا بها اليوم في الزيارة تخرج علبة مستطيلة طويلة كالتي تجدها في متجر Olivander’s و تخرج منها عصا سحرية بعُقَل كروية على امتداد طولها. إنها عصا الـ«Elder Wand». ابتسمتُ و أنا أتذكر كيف كنّا نعبث بها في غرفة الزيارة، وأنا أحكي لأمي قصتها. اقتربتُ من المخبر الجالس أمام باب العنبر لتفتيش الزيارة مرة ثانية. وضعتُ أمامه الحقيبتين البلاستيكيتين فبدأ في إخراج محتوياتهما تباعًا؛ طعام، ملابس، حلوى، صأبون. أمسك بالعلبة المستطيلة وتفحصها، ثم فتحها. أخرج العصا وأخذ يقلب فيها بتعجب، ثم نظر إلىّ. - «ايه دا؟» ارتبكتُ قليلًا ثم قلتُ: «تسمع عن هاري بوتر؟» ظلّ محدقًا في وجهي كأنني تكلمتُ بالصينية. أعاد ناظريه للعصا، وبدأ يحأول ثنيها، قررتُ أن أخبره بالحقيقة قبل أن يكسرها. -«دي عصاية سحرية». رفع عينيه ببطء، و ثبتهما على عينى. بادلته التحديق بكل جدّ. - «لا حول و لا قوة إلا بالله». ردد وهو يخبط كفًا بكف، و يهز رأسه بعد أن ألقى بالعصا وعلبتها في الحقيبة، وأشار لي بالدخول. سمعتُه يتمتم وأنا أمرّ بجواره عن العجائب التي يراها من مساجين هذه الأيام. أبله. لا يعلم أنه كان يمسك منذ ثوانٍ بالعصا التي صنعها الموت شخصيًا. جلستُ متربعًا على الأرض في آخر الزنزانة بعد أن نام الجميع. كانت الساعة الواحدة بعد منتصف الليل. كان المكان ضيقًا، ولكنه حميمي، مبتل بعض الشيء لالتصاقه بالحمام، مضاء بنور خافت في عتمة الليل. نسميه مجازًا «المطبخ» لأنه مزدحم بالعلب البلاستيكية المعلقة، والتى تحتوي على أصناف من الخضروات والبصل والثوم والبهارات ومستلزمات الطعام. ارتشفتُ رشفة من كوب القهوة الكرتوني، ثم أمسكتُ بالعصا و تأمّلتُها. أحتاج لقليل من السحر ليخفف وحدتي القاتمة. لأخلع لثوانٍ رداء الغربة الذي اهترأ من فرط ما ارتديتُه. رفعتُ العصا، و أشرتُ بها إلى حبة من الطماطم: «Wingardium Leviosa». حركتُ معصمي مستحضرًا التعليمات من الذاكرة. بعد عدة محاولات فاشلة، تحوّلتُ عن الطماطم، وأشرتُ إلى كوب القهوة محاولًا تسخينه: «Incendio!» لم يحدث شيء. ثم تذكرتُ أنه لو نجحت هذه التعويذة فعلًا لكانت أحرقت الكوب الكرتوني بدلًا من تسخين القهوة. حمدتُ الله على قواي السحرية المحدودة. خمس سنوات لم أقرأ فيها السلسلة أثرت على ذاكرتي. أستمتع بالجلوس والتأمّل في أوجه الشبه بيني وبين هاري. كتبتُ من قبل يوم عيد ميلادي التاسع عشر كيف استلقيتُ في الزنزانة وسط الأجساد أكتب على الأرض «عيد ميلاد سعيد» كما استلقى هو في كوخ على الصخرة، قبل أن ينخلع الباب فجأة ويعلم أنه ساحر. في حالتي انخلع الباب و دخل طوفان من المخبرين صارخين ومنهالين بالركلات والصفعات ليخرجونا للتفتيش. أفكر الآن أيضًا كيف كان يحبه أشخاص و يعتبرونه بطلًا، ويكرهه آخرون ويتمنون هلاكه، بسبب ندبة لا ذنب له فيها ولم يطلبها، بل يمقتها من كل قلبه. لم يرد هو أبدًا إلا أن يكون إنسانًا طبيعيًا. سيتحوّل هذا السجن أيضًا يومًا ما إلى ندبة دائمة. من الآن أرى بوادر الحب الشديد من البعض والكره العظيم من آخرين بسببها. وما طلبتُها إلا كما طلبها هو. لمحتُ أمامي حركة بسيطة في علبة التمر المكشوفة. دققتُ النظر في الضوء الخافت؛ دودة. دودة صغيرة في نصف تمرة تتلوى بشكل مضحك. أمسكتُ ببرطمان فارغ مُلقى جواري، ثم رفعتُ التمرة، ووضعتها فيه، ثم أغلقتُه. راقبتُ الدودة و هي تخرج من التمرة وتتمدد على أرض البرطمان. فوجئتُ بها تسير بسرعة كبيرة في دوائر حول محيط البرطمان بأقدامها الصغيرة. أخذت تدور وتدور بلا كلل. ذكرتني بأفكاري و هي تدور في رأسي. أشرتُ إليها بالعصا: «Engorgio!» تجاهلتني تمامًا، واستمرت في طوفانها العجيب. شعرتُ بأنس غريب وأنا أراقبها في الظلام بهذا الشكل. يفترض أن يكون الظلام مخيفًا ومرعبًا، لكنني لم أعد أرتاح إلا فيه. تذكرتُ مقولة دمبلدور: «إن المجهول هو ما نخافه عندما ننظر إلى الموت والظلام. لا أكثر». ربما لهذا أخاف المستقبل. قررتُ أن أسمّي الدودة «هدويج» على غرار بومة هاري. توقفتُ عن محاولة تكبيرها بالعصا. يبدو أن السحر ليس له مكان في هذا البؤس. بدأتُ أغني لها بدلًا من ذلك. نظرتُ إلى المشهد من أعلى؛ شاب ثائر الشعر، متربع على أرض مبتلة، يحيط به الظلام إلا من بصيص ضوء خافت، يمسك بعصا سحرية وكأنها أمله الوحيد، ويغني، وبجواره على الأرض دودة تجري في دوائر لانهائية، باحثة عن معنى لوجودها في هذا البرطمان، تمامًا كما يبحث هو عن معنى. تذكرت مقولة أخرى لدمبلدور: «يمكن للسعادة أن توجد، حتى في أحلك الأوقات ظُلمة، فقط إن تذكر المرء أن يضيء النور». نظرتُ لـ «هدويج». همستُ:«Lumos»، وابتسمتُ.</t>
  </si>
  <si>
    <t>بيانات شخصية للمُرسل</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</si>
  <si>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</si>
  <si>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</si>
  <si>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بين 18-30 سنة</t>
  </si>
  <si>
    <t>بين 30-40 سنة</t>
  </si>
  <si>
    <t>بين 40-50 سنة</t>
  </si>
  <si>
    <t>الوضع القانوني</t>
  </si>
  <si>
    <t>النوع الإجتماعي</t>
  </si>
  <si>
    <t>`</t>
  </si>
  <si>
    <t>توزيع الإنتاجات الإبداعية وفقاً للإقليم الجغرافي لواقعة الأتهام والنوع الإجتماعي لصاحب المنتج الإبداعي</t>
  </si>
  <si>
    <t>توزيع الإنتاجات الإبداعية وفقاً للوضع القانوني لصاحب المنتج الإبداعي والنوع الإجتماعي</t>
  </si>
  <si>
    <t xml:space="preserve">توزيع الإنتاجات الإبداعية وفقاً لنوع المنتج الإبداعي ومحافظة واقعة الأتهام </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</si>
  <si>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</si>
  <si>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</si>
  <si>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</si>
  <si>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</si>
  <si>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والفئة العمرية لصاحب المنتج الإبداعي</t>
  </si>
  <si>
    <t>توزيع الإنتاجات الإبداعية وفقاً لنوع المنتج الإبداعي وفئة الوظيفة لصاحب المنتج الإبداعي</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</si>
  <si>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</si>
  <si>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والوضع القانوني لصاحب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</si>
  <si>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</si>
  <si>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لمحافظة واقعة الأتهام والفئة العمرية لصاحب المنتج الإبداعي</t>
  </si>
  <si>
    <t>توزيع الإنتاجات الإبداعية وفقاً لمحافظة واقعة الأتهام وفئة الوظيفة لصاحب المنتج الإبداعي</t>
  </si>
  <si>
    <t>توزيع الإنتاجات الإبداعية وفقاً للإقليم الجغرافي لواقعة الأتهام ونوع مكان احتجاز صاحب المنتج الإبداعي</t>
  </si>
  <si>
    <t>توزيع الإنتاجات الإبداعية وفقاً للإقليم الجغرافي لواقعة الأتهام والوضع القانوني لصاحب المنتج الإبداعي</t>
  </si>
  <si>
    <t>توزيع الإنتاجات الإبداعية وفقاً للإقليم الجغرافي لواقعة الأتهام والفئة العمرية لصاحب المنتج الإبداعي</t>
  </si>
  <si>
    <t>توزيع الإنتاجات الإبداعية وفقاً للإقليم الجغرافي لواقعة الأتهام وفئة الوظيفة لصاحب المنتج الإبداعي</t>
  </si>
  <si>
    <t>توزيع الإنتاجات الإبداعية وفقاً لنوع مكان احتجاز صاحب المنتج الإبداعي والوضع القانوني</t>
  </si>
  <si>
    <t>توزيع الإنتاجات الإبداعية وفقاً لنوع مكان احتجاز صاحب المنتج الإبداعي والنوع الإجتماعي</t>
  </si>
  <si>
    <t>توزيع الإنتاجات الإبداعية وفقاً لنوع مكان احتجاز صاحب المنتج الإبداعي وفئة الوظيفة</t>
  </si>
  <si>
    <t>توزيع الإنتاجات الإبداعية وفقاً للوضع القانوني لصاحب المنتج الإبداعي وفئة الوظيفة</t>
  </si>
  <si>
    <t>توزيع الإنتاجات الإبداعية وفقاً للنوع الإجتماعي لصاحب المنتج الإبداعي والفئة العمرية</t>
  </si>
  <si>
    <t>توزيع الإنتاجات الإبداعية وفقاً للنوع الإجتماعي لصاحب المنتج الإبداعي وفئة الوظيفة</t>
  </si>
  <si>
    <t>توزيع الإنتاجات الإبداعية وفقاً لنوع المنتج الإبداعي وبالغ - قاصر</t>
  </si>
  <si>
    <t>توزيع الإنتاجات الإبداعية وفقاً لمحافظة واقعة الأتهام وبالغ - قاصر</t>
  </si>
  <si>
    <t>توزيع الإنتاجات الإبداعية وفقاً للإقليم الجغرافي لواقعة الأتهام وبالغ - قاصر</t>
  </si>
  <si>
    <t>توزيع الإنتاجات الإبداعية وفقاً للوضع القانوني لصاحب المنتج الإبداعي وبالغ - قاصر</t>
  </si>
  <si>
    <t>توزيع الإنتاجات الإبداعية وفقاً للوضع القانوني لصاحب المنتج الإبداعي والفئة العمرية</t>
  </si>
  <si>
    <t>صيغة الحفظ</t>
  </si>
  <si>
    <t>jpg</t>
  </si>
  <si>
    <t>html</t>
  </si>
  <si>
    <t>قاعدة بيانات أرشيف أدب السجون - مصر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</si>
</sst>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010000]yyyy/mm/dd;@"/>
    <numFmt numFmtId="165" formatCode="00"/>
    <numFmt numFmtId="166" formatCode="000"/>
  </numFmts>
  <fonts count="9" x14ac:knownFonts="1">
    <font>
      <sz val="11"/>
      <color theme="1"/>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sz val="11"/>
      <name val="Calibri"/>
      <family val="2"/>
      <scheme val="minor"/>
    </font>
    <font>
      <sz val="11"/>
      <name val="Calibri"/>
      <family val="2"/>
      <scheme val="minor"/>
    </font>
    <font>
      <b/>
      <sz val="11"/>
      <color rgb="FFFEC2C2"/>
      <name val="Calibri"/>
      <family val="2"/>
      <scheme val="minor"/>
    </font>
    <font>
      <sz val="11"/>
      <color rgb="FFFEC2C2"/>
      <name val="Calibri"/>
      <family val="2"/>
      <scheme val="minor"/>
    </font>
    <font>
      <b/>
      <sz val="11"/>
      <color theme="1"/>
      <name val="Calibri"/>
      <family val="2"/>
      <scheme val="minor"/>
    </font>
  </fonts>
  <fills count="8">
    <fill>
      <patternFill patternType="none"/>
    </fill>
    <fill>
      <patternFill patternType="gray125"/>
    </fill>
    <fill>
      <patternFill patternType="solid">
        <fgColor rgb="FF403151"/>
        <bgColor indexed="64"/>
      </patternFill>
    </fill>
    <fill>
      <patternFill patternType="solid">
        <fgColor rgb="FFE4DFEC"/>
        <bgColor indexed="64"/>
      </patternFill>
    </fill>
    <fill>
      <patternFill patternType="solid">
        <fgColor rgb="FFB1A0C7"/>
        <bgColor indexed="64"/>
      </patternFill>
    </fill>
    <fill>
      <patternFill patternType="solid">
        <fgColor rgb="FFFEC2C2"/>
        <bgColor indexed="64"/>
      </patternFill>
    </fill>
    <fill>
      <patternFill patternType="solid">
        <fgColor theme="2" tint="-0.749992370372631"/>
        <bgColor indexed="64"/>
      </patternFill>
    </fill>
    <fill>
      <patternFill patternType="solid">
        <fgColor rgb="FF403151"/>
        <bgColor theme="4"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157">
    <xf numFmtId="0" fontId="0" fillId="0" borderId="0" xfId="0"/>
    <xf numFmtId="0" fontId="0" fillId="0" borderId="0" xfId="0" applyAlignment="1">
      <alignment horizontal="center" wrapText="1"/>
    </xf>
    <xf numFmtId="3" fontId="8" fillId="4" borderId="30" xfId="0" applyNumberFormat="1"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0" borderId="0" xfId="0" applyAlignment="1">
      <alignment wrapText="1"/>
    </xf>
    <xf numFmtId="0" fontId="8" fillId="0" borderId="12" xfId="0" applyFont="1" applyBorder="1" applyAlignment="1">
      <alignment horizontal="center" vertical="center" wrapText="1"/>
    </xf>
    <xf numFmtId="3" fontId="0" fillId="3" borderId="11" xfId="0" applyNumberFormat="1" applyFill="1" applyBorder="1" applyAlignment="1">
      <alignment horizontal="center" vertical="center" wrapText="1"/>
    </xf>
    <xf numFmtId="0" fontId="1" fillId="2" borderId="38"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5" fillId="0" borderId="0" xfId="0" applyFont="1"/>
    <xf numFmtId="3" fontId="0" fillId="3" borderId="2" xfId="0" applyNumberForma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0" fontId="0" fillId="0" borderId="0" xfId="0" applyAlignment="1">
      <alignment vertical="top" wrapText="1"/>
    </xf>
    <xf numFmtId="0" fontId="2" fillId="0" borderId="0" xfId="0" applyFont="1" applyAlignment="1">
      <alignment vertical="top"/>
    </xf>
    <xf numFmtId="0" fontId="8" fillId="3" borderId="0" xfId="0" applyFont="1" applyFill="1" applyAlignment="1">
      <alignment horizontal="center" vertical="center" wrapText="1"/>
    </xf>
    <xf numFmtId="0" fontId="8" fillId="3" borderId="0" xfId="0" applyFont="1" applyFill="1" applyAlignment="1">
      <alignment horizontal="center" vertical="top" wrapText="1"/>
    </xf>
    <xf numFmtId="0" fontId="8" fillId="3" borderId="12"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center" wrapText="1"/>
    </xf>
    <xf numFmtId="0" fontId="1" fillId="7" borderId="28" xfId="0" applyFont="1" applyFill="1" applyBorder="1" applyAlignment="1">
      <alignment horizontal="center" wrapText="1"/>
    </xf>
    <xf numFmtId="0" fontId="1" fillId="7" borderId="39" xfId="0" applyFont="1" applyFill="1" applyBorder="1" applyAlignment="1">
      <alignment horizontal="center" wrapText="1"/>
    </xf>
    <xf numFmtId="3" fontId="2" fillId="7" borderId="40" xfId="0" applyNumberFormat="1" applyFont="1" applyFill="1" applyBorder="1" applyAlignment="1">
      <alignment horizontal="center" vertical="center" wrapText="1"/>
    </xf>
    <xf numFmtId="3" fontId="0" fillId="3" borderId="10" xfId="0" applyNumberFormat="1" applyFill="1" applyBorder="1" applyAlignment="1">
      <alignment horizontal="center" vertical="center" wrapText="1"/>
    </xf>
    <xf numFmtId="3" fontId="0" fillId="3" borderId="19" xfId="0" applyNumberFormat="1" applyFill="1" applyBorder="1" applyAlignment="1">
      <alignment horizontal="center" vertical="center" wrapText="1"/>
    </xf>
    <xf numFmtId="3" fontId="0" fillId="3" borderId="45" xfId="0" applyNumberFormat="1" applyFill="1" applyBorder="1" applyAlignment="1">
      <alignment horizontal="center" vertical="center" wrapText="1"/>
    </xf>
    <xf numFmtId="3" fontId="1" fillId="7" borderId="30" xfId="0" applyNumberFormat="1" applyFont="1" applyFill="1" applyBorder="1" applyAlignment="1">
      <alignment horizontal="center" vertical="center" wrapText="1"/>
    </xf>
    <xf numFmtId="3" fontId="8" fillId="3" borderId="16" xfId="0" applyNumberFormat="1" applyFont="1" applyFill="1" applyBorder="1" applyAlignment="1">
      <alignment horizontal="center" vertical="center" wrapText="1"/>
    </xf>
    <xf numFmtId="3" fontId="8" fillId="3" borderId="17" xfId="0" applyNumberFormat="1" applyFont="1" applyFill="1" applyBorder="1" applyAlignment="1">
      <alignment horizontal="center" vertical="center" wrapText="1"/>
    </xf>
    <xf numFmtId="3" fontId="8" fillId="3" borderId="46" xfId="0" applyNumberFormat="1" applyFont="1" applyFill="1" applyBorder="1" applyAlignment="1">
      <alignment horizontal="center" vertical="center" wrapText="1"/>
    </xf>
    <xf numFmtId="3" fontId="0" fillId="3" borderId="47" xfId="0" applyNumberFormat="1" applyFill="1" applyBorder="1" applyAlignment="1">
      <alignment horizontal="center" vertical="center" wrapText="1"/>
    </xf>
    <xf numFmtId="3" fontId="0" fillId="3" borderId="48" xfId="0" applyNumberFormat="1" applyFill="1" applyBorder="1" applyAlignment="1">
      <alignment horizontal="center" vertical="center" wrapText="1"/>
    </xf>
    <xf numFmtId="3" fontId="8" fillId="3" borderId="41" xfId="0" applyNumberFormat="1" applyFont="1" applyFill="1" applyBorder="1" applyAlignment="1">
      <alignment horizontal="center" vertical="center" wrapText="1"/>
    </xf>
    <xf numFmtId="3" fontId="8" fillId="3" borderId="44" xfId="0" applyNumberFormat="1" applyFont="1" applyFill="1" applyBorder="1" applyAlignment="1">
      <alignment horizontal="center" vertical="center" wrapText="1"/>
    </xf>
    <xf numFmtId="3" fontId="0" fillId="3" borderId="51" xfId="0" applyNumberFormat="1" applyFill="1" applyBorder="1" applyAlignment="1">
      <alignment horizontal="center" vertical="center" wrapText="1"/>
    </xf>
    <xf numFmtId="3" fontId="8" fillId="3" borderId="43" xfId="0" applyNumberFormat="1" applyFont="1" applyFill="1" applyBorder="1" applyAlignment="1">
      <alignment horizontal="center" vertical="center" wrapText="1"/>
    </xf>
    <xf numFmtId="3" fontId="8" fillId="3" borderId="42"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3" fontId="8" fillId="3" borderId="38"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3" fontId="1" fillId="7" borderId="40" xfId="0" applyNumberFormat="1" applyFont="1" applyFill="1" applyBorder="1" applyAlignment="1">
      <alignment horizontal="center" vertical="center" wrapText="1"/>
    </xf>
    <xf numFmtId="3" fontId="0" fillId="3" borderId="52" xfId="0" applyNumberFormat="1" applyFill="1" applyBorder="1" applyAlignment="1">
      <alignment horizontal="center" vertical="center" wrapText="1"/>
    </xf>
    <xf numFmtId="3" fontId="0" fillId="3" borderId="22" xfId="0" applyNumberFormat="1" applyFill="1" applyBorder="1" applyAlignment="1">
      <alignment horizontal="center" vertical="center" wrapText="1"/>
    </xf>
    <xf numFmtId="3" fontId="0" fillId="3" borderId="53" xfId="0" applyNumberForma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3" fontId="1" fillId="2" borderId="46" xfId="0" applyNumberFormat="1" applyFont="1" applyFill="1" applyBorder="1" applyAlignment="1">
      <alignment horizontal="center" vertical="center" wrapText="1"/>
    </xf>
    <xf numFmtId="3" fontId="2" fillId="7" borderId="30" xfId="0" applyNumberFormat="1"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42" xfId="0" applyFon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0" fontId="1" fillId="7" borderId="54" xfId="0" applyFont="1" applyFill="1" applyBorder="1" applyAlignment="1">
      <alignment horizontal="center" wrapText="1"/>
    </xf>
    <xf numFmtId="0" fontId="1" fillId="7" borderId="41" xfId="0" applyFont="1" applyFill="1" applyBorder="1" applyAlignment="1">
      <alignment horizontal="center" wrapText="1"/>
    </xf>
    <xf numFmtId="0" fontId="1" fillId="7" borderId="43" xfId="0" applyFont="1" applyFill="1" applyBorder="1" applyAlignment="1">
      <alignment horizontal="center" wrapText="1"/>
    </xf>
    <xf numFmtId="0" fontId="1" fillId="7" borderId="42" xfId="0" applyFont="1" applyFill="1" applyBorder="1" applyAlignment="1">
      <alignment horizontal="center" wrapText="1"/>
    </xf>
    <xf numFmtId="0" fontId="1" fillId="7" borderId="50" xfId="0" applyFont="1" applyFill="1" applyBorder="1" applyAlignment="1">
      <alignment horizontal="center" vertical="center" wrapText="1"/>
    </xf>
    <xf numFmtId="0" fontId="1" fillId="2" borderId="13" xfId="0"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46"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8" fillId="3" borderId="28" xfId="0" applyNumberFormat="1" applyFont="1" applyFill="1" applyBorder="1" applyAlignment="1">
      <alignment horizontal="center" vertical="center" wrapText="1"/>
    </xf>
    <xf numFmtId="3" fontId="8" fillId="3" borderId="39" xfId="0" applyNumberFormat="1" applyFont="1" applyFill="1" applyBorder="1" applyAlignment="1">
      <alignment horizontal="center" vertical="center" wrapText="1"/>
    </xf>
    <xf numFmtId="3" fontId="8" fillId="3" borderId="54" xfId="0" applyNumberFormat="1" applyFont="1" applyFill="1" applyBorder="1" applyAlignment="1">
      <alignment horizontal="center" vertical="center" wrapText="1"/>
    </xf>
    <xf numFmtId="3" fontId="8" fillId="3" borderId="26" xfId="0" applyNumberFormat="1" applyFont="1" applyFill="1" applyBorder="1" applyAlignment="1">
      <alignment horizontal="center" vertical="center" wrapText="1"/>
    </xf>
    <xf numFmtId="3" fontId="1" fillId="7" borderId="46" xfId="0" applyNumberFormat="1" applyFont="1" applyFill="1" applyBorder="1" applyAlignment="1">
      <alignment horizontal="center" vertical="center" wrapText="1"/>
    </xf>
    <xf numFmtId="0" fontId="8" fillId="0" borderId="21" xfId="0" applyFont="1" applyBorder="1" applyAlignment="1">
      <alignment horizontal="center" vertical="center" wrapText="1"/>
    </xf>
    <xf numFmtId="14" fontId="1" fillId="2" borderId="27" xfId="0" applyNumberFormat="1"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14" fontId="1" fillId="2" borderId="29"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8" fillId="0" borderId="0" xfId="0" applyFont="1" applyAlignment="1">
      <alignment horizontal="center" vertical="center" wrapText="1"/>
    </xf>
    <xf numFmtId="166" fontId="0" fillId="3" borderId="17" xfId="0" applyNumberForma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2" fillId="2" borderId="9"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165" fontId="7" fillId="6" borderId="2"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0" fontId="0" fillId="0" borderId="22" xfId="0" applyBorder="1" applyAlignment="1">
      <alignment horizontal="center" vertical="center" wrapText="1"/>
    </xf>
    <xf numFmtId="3" fontId="0" fillId="3" borderId="30" xfId="0" applyNumberFormat="1" applyFill="1" applyBorder="1" applyAlignment="1">
      <alignment horizontal="center" vertical="center" wrapText="1"/>
    </xf>
    <xf numFmtId="0" fontId="4" fillId="3" borderId="0" xfId="0" applyFont="1" applyFill="1" applyAlignment="1">
      <alignment horizontal="center" vertical="center" wrapText="1"/>
    </xf>
    <xf numFmtId="0" fontId="0" fillId="3" borderId="0" xfId="0" applyFill="1"/>
    <xf numFmtId="0" fontId="0" fillId="3" borderId="0" xfId="0" applyFill="1" applyAlignment="1">
      <alignment vertical="top" wrapText="1"/>
    </xf>
    <xf numFmtId="0" fontId="0" fillId="3" borderId="0" xfId="0" applyFill="1" applyAlignment="1">
      <alignment vertical="center" wrapText="1"/>
    </xf>
    <xf numFmtId="14" fontId="1" fillId="2" borderId="15" xfId="0" applyNumberFormat="1" applyFont="1" applyFill="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top" wrapText="1"/>
    </xf>
    <xf numFmtId="3" fontId="1" fillId="7" borderId="13" xfId="0" applyNumberFormat="1" applyFont="1" applyFill="1" applyBorder="1" applyAlignment="1">
      <alignment horizontal="center" vertical="top" wrapText="1"/>
    </xf>
    <xf numFmtId="3" fontId="1" fillId="7" borderId="14" xfId="0" applyNumberFormat="1" applyFont="1" applyFill="1" applyBorder="1" applyAlignment="1">
      <alignment horizontal="center" vertical="top" wrapText="1"/>
    </xf>
    <xf numFmtId="3" fontId="1" fillId="2" borderId="31" xfId="0" applyNumberFormat="1" applyFont="1" applyFill="1" applyBorder="1" applyAlignment="1">
      <alignment horizontal="center" vertical="center" wrapText="1"/>
    </xf>
    <xf numFmtId="3" fontId="1" fillId="2" borderId="20"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8" fillId="3" borderId="33" xfId="0" applyNumberFormat="1" applyFont="1" applyFill="1" applyBorder="1" applyAlignment="1">
      <alignment horizontal="center" vertical="center" wrapText="1"/>
    </xf>
    <xf numFmtId="3" fontId="8" fillId="3" borderId="34"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xf numFmtId="3" fontId="1" fillId="7" borderId="33" xfId="0" applyNumberFormat="1" applyFont="1" applyFill="1" applyBorder="1" applyAlignment="1">
      <alignment horizontal="center" vertical="top" wrapText="1"/>
    </xf>
    <xf numFmtId="3" fontId="1" fillId="7" borderId="34" xfId="0" applyNumberFormat="1" applyFont="1" applyFill="1" applyBorder="1" applyAlignment="1">
      <alignment horizontal="center" vertical="top" wrapText="1"/>
    </xf>
    <xf numFmtId="3" fontId="1" fillId="7" borderId="35" xfId="0" applyNumberFormat="1" applyFont="1" applyFill="1" applyBorder="1" applyAlignment="1">
      <alignment horizontal="center" vertical="top" wrapText="1"/>
    </xf>
    <xf numFmtId="3" fontId="8" fillId="3" borderId="36" xfId="0" applyNumberFormat="1" applyFont="1" applyFill="1" applyBorder="1" applyAlignment="1">
      <alignment horizontal="center" vertical="center" wrapText="1"/>
    </xf>
    <xf numFmtId="3" fontId="8" fillId="3" borderId="0" xfId="0" applyNumberFormat="1" applyFont="1" applyFill="1" applyAlignment="1">
      <alignment horizontal="center" vertical="center" wrapText="1"/>
    </xf>
    <xf numFmtId="3" fontId="8" fillId="3" borderId="37"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xf numFmtId="3" fontId="8" fillId="3" borderId="31" xfId="0" applyNumberFormat="1" applyFont="1" applyFill="1" applyBorder="1" applyAlignment="1">
      <alignment horizontal="center" vertical="center" wrapText="1"/>
    </xf>
    <xf numFmtId="3" fontId="8" fillId="3" borderId="20" xfId="0" applyNumberFormat="1" applyFont="1" applyFill="1" applyBorder="1" applyAlignment="1">
      <alignment horizontal="center" vertical="center" wrapText="1"/>
    </xf>
    <xf numFmtId="3" fontId="8" fillId="3" borderId="3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4DFEC"/>
      <color rgb="FF3A61A8"/>
      <color rgb="FF29467B"/>
      <color rgb="FF3A67B8"/>
      <color rgb="FF577EC5"/>
      <color rgb="FF4A76C6"/>
      <color rgb="FF859BD1"/>
      <color rgb="FF5982CB"/>
      <color rgb="FF426EBE"/>
      <color rgb="FFA9B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إنتاج الرسائل</a:t>
            </a:r>
            <a:r>
              <a:rPr lang="ar-EG" sz="1300" baseline="0"/>
              <a:t> النصية</a:t>
            </a:r>
            <a:r>
              <a:rPr lang="ar-EG" sz="1300"/>
              <a:t> وفقاً للإقليم الجغرافي لواقعة الأتهام </a:t>
            </a:r>
          </a:p>
        </c:rich>
      </c:tx>
      <c:layout>
        <c:manualLayout>
          <c:xMode val="edge"/>
          <c:yMode val="edge"/>
          <c:x val="0.12255616776290074"/>
          <c:y val="5.79140455240879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pieChart>
        <c:varyColors val="1"/>
        <c:ser>
          <c:idx val="0"/>
          <c:order val="0"/>
          <c:tx>
            <c:strRef>
              <c:f>stats!$C$31</c:f>
              <c:strCache>
                <c:ptCount val="1"/>
                <c:pt idx="0">
                  <c:v>رسالة نصية</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05AE-4019-AA15-BB8D43C8647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9AA8-4109-924A-F177DC32C492}"/>
              </c:ext>
            </c:extLst>
          </c:dPt>
          <c:dPt>
            <c:idx val="2"/>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A-05AE-4019-AA15-BB8D43C86471}"/>
              </c:ext>
            </c:extLst>
          </c:dPt>
          <c:dPt>
            <c:idx val="3"/>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05AE-4019-AA15-BB8D43C86471}"/>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8-05AE-4019-AA15-BB8D43C86471}"/>
              </c:ext>
            </c:extLst>
          </c:dPt>
          <c:dLbls>
            <c:dLbl>
              <c:idx val="2"/>
              <c:layout>
                <c:manualLayout>
                  <c:x val="-1.3237626964430246E-2"/>
                  <c:y val="-4.0836355227052982E-17"/>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05AE-4019-AA15-BB8D43C86471}"/>
                </c:ext>
              </c:extLst>
            </c:dLbl>
            <c:dLbl>
              <c:idx val="3"/>
              <c:layout>
                <c:manualLayout>
                  <c:x val="3.610261899389967E-3"/>
                  <c:y val="-3.1184486051431991E-2"/>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5AE-4019-AA15-BB8D43C86471}"/>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1"/>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stats!$C$32:$C$36</c:f>
              <c:numCache>
                <c:formatCode>#,##0</c:formatCode>
                <c:ptCount val="5"/>
                <c:pt idx="0">
                  <c:v>54</c:v>
                </c:pt>
                <c:pt idx="1">
                  <c:v>10</c:v>
                </c:pt>
                <c:pt idx="2">
                  <c:v>0</c:v>
                </c:pt>
                <c:pt idx="3">
                  <c:v>4</c:v>
                </c:pt>
                <c:pt idx="4">
                  <c:v>10</c:v>
                </c:pt>
              </c:numCache>
            </c:numRef>
          </c:val>
          <c:extLst>
            <c:ext xmlns:c16="http://schemas.microsoft.com/office/drawing/2014/chart" uri="{C3380CC4-5D6E-409C-BE32-E72D297353CC}">
              <c16:uniqueId val="{00000001-05AE-4019-AA15-BB8D43C86471}"/>
            </c:ext>
          </c:extLst>
        </c:ser>
        <c:ser>
          <c:idx val="5"/>
          <c:order val="5"/>
          <c:tx>
            <c:strRef>
              <c:f>stats!$H$31</c:f>
              <c:strCache>
                <c:ptCount val="1"/>
                <c:pt idx="0">
                  <c:v>رواية</c:v>
                </c:pt>
              </c:strCache>
            </c:strRef>
          </c:tx>
          <c:dPt>
            <c:idx val="0"/>
            <c:bubble3D val="0"/>
            <c:spPr>
              <a:solidFill>
                <a:schemeClr val="accent1"/>
              </a:solidFill>
              <a:ln>
                <a:noFill/>
              </a:ln>
              <a:effectLst/>
            </c:spPr>
            <c:extLst>
              <c:ext xmlns:c16="http://schemas.microsoft.com/office/drawing/2014/chart" uri="{C3380CC4-5D6E-409C-BE32-E72D297353CC}">
                <c16:uniqueId val="{0000000B-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0D-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0F-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1-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3-9AA8-4109-924A-F177DC32C492}"/>
              </c:ext>
            </c:extLst>
          </c:dPt>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stats!$H$32:$H$36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5AE-4019-AA15-BB8D43C86471}"/>
            </c:ext>
          </c:extLst>
        </c:ser>
        <c:ser>
          <c:idx val="6"/>
          <c:order val="6"/>
          <c:tx>
            <c:strRef>
              <c:f>stats!$I$31</c:f>
              <c:strCache>
                <c:ptCount val="1"/>
                <c:pt idx="0">
                  <c:v>مجلة</c:v>
                </c:pt>
              </c:strCache>
            </c:strRef>
          </c:tx>
          <c:dPt>
            <c:idx val="0"/>
            <c:bubble3D val="0"/>
            <c:spPr>
              <a:solidFill>
                <a:schemeClr val="accent1"/>
              </a:solidFill>
              <a:ln>
                <a:noFill/>
              </a:ln>
              <a:effectLst/>
            </c:spPr>
            <c:extLst>
              <c:ext xmlns:c16="http://schemas.microsoft.com/office/drawing/2014/chart" uri="{C3380CC4-5D6E-409C-BE32-E72D297353CC}">
                <c16:uniqueId val="{00000015-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17-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19-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B-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D-9AA8-4109-924A-F177DC32C492}"/>
              </c:ext>
            </c:extLst>
          </c:dPt>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stats!$I$32:$I$36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05AE-4019-AA15-BB8D43C86471}"/>
            </c:ext>
          </c:extLst>
        </c:ser>
        <c:dLbls>
          <c:showLegendKey val="0"/>
          <c:showVal val="0"/>
          <c:showCatName val="0"/>
          <c:showSerName val="0"/>
          <c:showPercent val="0"/>
          <c:showBubbleSize val="0"/>
          <c:showLeaderLines val="1"/>
        </c:dLbls>
        <c:firstSliceAng val="12"/>
        <c:extLst>
          <c:ext xmlns:c15="http://schemas.microsoft.com/office/drawing/2012/chart" uri="{02D57815-91ED-43cb-92C2-25804820EDAC}">
            <c15:filteredPieSeries>
              <c15:ser>
                <c:idx val="1"/>
                <c:order val="1"/>
                <c:tx>
                  <c:strRef>
                    <c:extLst>
                      <c:ext uri="{02D57815-91ED-43cb-92C2-25804820EDAC}">
                        <c15:formulaRef>
                          <c15:sqref>stats!$D$31</c15:sqref>
                        </c15:formulaRef>
                      </c:ext>
                    </c:extLst>
                    <c:strCache>
                      <c:ptCount val="1"/>
                      <c:pt idx="0">
                        <c:v>تصميم وإهداء</c:v>
                      </c:pt>
                    </c:strCache>
                  </c:strRef>
                </c:tx>
                <c:dPt>
                  <c:idx val="0"/>
                  <c:bubble3D val="0"/>
                  <c:spPr>
                    <a:solidFill>
                      <a:schemeClr val="accent1"/>
                    </a:solidFill>
                    <a:ln>
                      <a:noFill/>
                    </a:ln>
                    <a:effectLst/>
                  </c:spPr>
                  <c:extLst>
                    <c:ext xmlns:c16="http://schemas.microsoft.com/office/drawing/2014/chart" uri="{C3380CC4-5D6E-409C-BE32-E72D297353CC}">
                      <c16:uniqueId val="{0000001F-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21-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23-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25-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27-9AA8-4109-924A-F177DC32C492}"/>
                    </c:ext>
                  </c:extLst>
                </c:dPt>
                <c:dLbls>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c:ext uri="{02D57815-91ED-43cb-92C2-25804820EDAC}">
                        <c15:formulaRef>
                          <c15:sqref>stats!$D$32:$D$36</c15:sqref>
                        </c15:formulaRef>
                      </c:ext>
                    </c:extLst>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05AE-4019-AA15-BB8D43C8647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stats!$E$31</c15:sqref>
                        </c15:formulaRef>
                      </c:ext>
                    </c:extLst>
                    <c:strCache>
                      <c:ptCount val="1"/>
                      <c:pt idx="0">
                        <c:v>رسم</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9-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B-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D-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F-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1-9AA8-4109-924A-F177DC32C492}"/>
                    </c:ext>
                  </c:extLst>
                </c:dPt>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stats!$E$32:$E$36</c15:sqref>
                        </c15:formulaRef>
                      </c:ext>
                    </c:extLst>
                    <c:numCache>
                      <c:formatCode>#,##0</c:formatCode>
                      <c:ptCount val="5"/>
                      <c:pt idx="0">
                        <c:v>39</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2-05AE-4019-AA15-BB8D43C8647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stats!$F$31</c15:sqref>
                        </c15:formulaRef>
                      </c:ext>
                    </c:extLst>
                    <c:strCache>
                      <c:ptCount val="1"/>
                      <c:pt idx="0">
                        <c:v>صُنع في السجن</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B-9AA8-4109-924A-F177DC32C492}"/>
                    </c:ext>
                  </c:extLst>
                </c:dPt>
                <c:dLbls>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stats!$F$32:$F$36</c15:sqref>
                        </c15:formulaRef>
                      </c:ext>
                    </c:extLst>
                    <c:numCache>
                      <c:formatCode>#,##0</c:formatCode>
                      <c:ptCount val="5"/>
                      <c:pt idx="0">
                        <c:v>2</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3-05AE-4019-AA15-BB8D43C8647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stats!$G$31</c15:sqref>
                        </c15:formulaRef>
                      </c:ext>
                    </c:extLst>
                    <c:strCache>
                      <c:ptCount val="1"/>
                      <c:pt idx="0">
                        <c:v>قصيدة</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D-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F-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1-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3-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5-9AA8-4109-924A-F177DC32C492}"/>
                    </c:ext>
                  </c:extLst>
                </c:dPt>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stats!$G$32:$G$36</c15:sqref>
                        </c15:formulaRef>
                      </c:ext>
                    </c:extLst>
                    <c:numCache>
                      <c:formatCode>#,##0</c:formatCode>
                      <c:ptCount val="5"/>
                      <c:pt idx="0">
                        <c:v>1</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4-05AE-4019-AA15-BB8D43C86471}"/>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والفئة العمرية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1424748735676331E-2"/>
          <c:y val="0.17038419766494706"/>
          <c:w val="0.83997246416729099"/>
          <c:h val="0.67795675450409487"/>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E805-4B83-A3FF-23912BA87DCF}"/>
            </c:ext>
          </c:extLst>
        </c:ser>
        <c:ser>
          <c:idx val="0"/>
          <c:order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E805-4B83-A3FF-23912BA87DCF}"/>
            </c:ext>
          </c:extLst>
        </c:ser>
        <c:ser>
          <c:idx val="2"/>
          <c:order val="2"/>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2-E805-4B83-A3FF-23912BA87DCF}"/>
            </c:ext>
          </c:extLst>
        </c:ser>
        <c:ser>
          <c:idx val="3"/>
          <c:order val="3"/>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3-E805-4B83-A3FF-23912BA87DCF}"/>
            </c:ext>
          </c:extLst>
        </c:ser>
        <c:ser>
          <c:idx val="4"/>
          <c:order val="4"/>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4-E805-4B83-A3FF-23912BA87DCF}"/>
            </c:ext>
          </c:extLst>
        </c:ser>
        <c:ser>
          <c:idx val="5"/>
          <c:order val="5"/>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5-E805-4B83-A3FF-23912BA87DCF}"/>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لنوع مكان احتجاز صاحب المنتج الإبداعي والنوع الإجتماعي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059599257409896E-2"/>
          <c:y val="0.16431997136721549"/>
          <c:w val="0.9053741040810861"/>
          <c:h val="0.73173839307101896"/>
        </c:manualLayout>
      </c:layout>
      <c:pie3DChart>
        <c:varyColors val="1"/>
        <c:ser>
          <c:idx val="0"/>
          <c:order val="0"/>
          <c:tx>
            <c:strRef>
              <c:f>stats!$B$355</c:f>
              <c:strCache>
                <c:ptCount val="1"/>
                <c:pt idx="0">
                  <c:v>ذكر</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5B30-4B09-A8AD-E31C3952D38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3-5B30-4B09-A8AD-E31C3952D381}"/>
              </c:ext>
            </c:extLst>
          </c:dPt>
          <c:dPt>
            <c:idx val="2"/>
            <c:bubble3D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a:sp3d/>
            </c:spPr>
            <c:extLst>
              <c:ext xmlns:c16="http://schemas.microsoft.com/office/drawing/2014/chart" uri="{C3380CC4-5D6E-409C-BE32-E72D297353CC}">
                <c16:uniqueId val="{00000005-5B30-4B09-A8AD-E31C3952D381}"/>
              </c:ext>
            </c:extLst>
          </c:dPt>
          <c:dPt>
            <c:idx val="3"/>
            <c:bubble3D val="0"/>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a:sp3d/>
            </c:spPr>
            <c:extLst>
              <c:ext xmlns:c16="http://schemas.microsoft.com/office/drawing/2014/chart" uri="{C3380CC4-5D6E-409C-BE32-E72D297353CC}">
                <c16:uniqueId val="{00000007-5B30-4B09-A8AD-E31C3952D381}"/>
              </c:ext>
            </c:extLst>
          </c:dPt>
          <c:dPt>
            <c:idx val="4"/>
            <c:bubble3D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sp3d/>
            </c:spPr>
            <c:extLst>
              <c:ext xmlns:c16="http://schemas.microsoft.com/office/drawing/2014/chart" uri="{C3380CC4-5D6E-409C-BE32-E72D297353CC}">
                <c16:uniqueId val="{00000009-5B30-4B09-A8AD-E31C3952D381}"/>
              </c:ext>
            </c:extLst>
          </c:dPt>
          <c:dPt>
            <c:idx val="5"/>
            <c:bubble3D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a:sp3d/>
            </c:spPr>
            <c:extLst>
              <c:ext xmlns:c16="http://schemas.microsoft.com/office/drawing/2014/chart" uri="{C3380CC4-5D6E-409C-BE32-E72D297353CC}">
                <c16:uniqueId val="{0000000B-5B30-4B09-A8AD-E31C3952D381}"/>
              </c:ext>
            </c:extLst>
          </c:dPt>
          <c:dPt>
            <c:idx val="6"/>
            <c:bubble3D val="0"/>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ysClr val="windowText" lastClr="000000">
                    <a:lumMod val="25000"/>
                    <a:lumOff val="75000"/>
                  </a:sysClr>
                </a:solidFill>
              </a:ln>
              <a:effectLst/>
              <a:scene3d>
                <a:camera prst="orthographicFront"/>
                <a:lightRig rig="threePt" dir="t"/>
              </a:scene3d>
              <a:sp3d>
                <a:bevelT w="19050"/>
                <a:contourClr>
                  <a:sysClr val="windowText" lastClr="000000">
                    <a:lumMod val="25000"/>
                    <a:lumOff val="75000"/>
                  </a:sysClr>
                </a:contourClr>
              </a:sp3d>
            </c:spPr>
            <c:extLst>
              <c:ext xmlns:c16="http://schemas.microsoft.com/office/drawing/2014/chart" uri="{C3380CC4-5D6E-409C-BE32-E72D297353CC}">
                <c16:uniqueId val="{0000000D-5B30-4B09-A8AD-E31C3952D381}"/>
              </c:ext>
            </c:extLst>
          </c:dPt>
          <c:dPt>
            <c:idx val="7"/>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F-5B30-4B09-A8AD-E31C3952D381}"/>
              </c:ext>
            </c:extLst>
          </c:dPt>
          <c:dLbls>
            <c:dLbl>
              <c:idx val="1"/>
              <c:layout>
                <c:manualLayout>
                  <c:x val="-4.5910785943852972E-3"/>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30-4B09-A8AD-E31C3952D381}"/>
                </c:ext>
              </c:extLst>
            </c:dLbl>
            <c:dLbl>
              <c:idx val="2"/>
              <c:layout>
                <c:manualLayout>
                  <c:x val="-1.6068775080348395E-2"/>
                  <c:y val="6.99652432504199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30-4B09-A8AD-E31C3952D381}"/>
                </c:ext>
              </c:extLst>
            </c:dLbl>
            <c:dLbl>
              <c:idx val="3"/>
              <c:layout>
                <c:manualLayout>
                  <c:x val="-1.147769648596318E-2"/>
                  <c:y val="4.664349550027995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30-4B09-A8AD-E31C3952D381}"/>
                </c:ext>
              </c:extLst>
            </c:dLbl>
            <c:dLbl>
              <c:idx val="4"/>
              <c:layout>
                <c:manualLayout>
                  <c:x val="-1.2625466134559494E-2"/>
                  <c:y val="3.26504468501958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B30-4B09-A8AD-E31C3952D381}"/>
                </c:ext>
              </c:extLst>
            </c:dLbl>
            <c:dLbl>
              <c:idx val="5"/>
              <c:layout>
                <c:manualLayout>
                  <c:x val="-2.2955392971926277E-2"/>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B30-4B09-A8AD-E31C3952D381}"/>
                </c:ext>
              </c:extLst>
            </c:dLbl>
            <c:dLbl>
              <c:idx val="6"/>
              <c:layout>
                <c:manualLayout>
                  <c:x val="-2.639870191771522E-2"/>
                  <c:y val="-5.36400198253219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B30-4B09-A8AD-E31C3952D381}"/>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stats!$C$354:$J$354</c:f>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f>stats!$C$355:$J$355</c:f>
              <c:numCache>
                <c:formatCode>#,##0</c:formatCode>
                <c:ptCount val="8"/>
                <c:pt idx="0">
                  <c:v>56</c:v>
                </c:pt>
                <c:pt idx="1">
                  <c:v>0</c:v>
                </c:pt>
                <c:pt idx="2">
                  <c:v>0</c:v>
                </c:pt>
                <c:pt idx="3">
                  <c:v>1</c:v>
                </c:pt>
                <c:pt idx="4">
                  <c:v>0</c:v>
                </c:pt>
                <c:pt idx="5">
                  <c:v>0</c:v>
                </c:pt>
                <c:pt idx="6">
                  <c:v>0</c:v>
                </c:pt>
                <c:pt idx="7">
                  <c:v>45</c:v>
                </c:pt>
              </c:numCache>
            </c:numRef>
          </c:val>
          <c:extLst>
            <c:ext xmlns:c16="http://schemas.microsoft.com/office/drawing/2014/chart" uri="{C3380CC4-5D6E-409C-BE32-E72D297353CC}">
              <c16:uniqueId val="{00000010-5B30-4B09-A8AD-E31C3952D381}"/>
            </c:ext>
          </c:extLst>
        </c:ser>
        <c:dLbls>
          <c:dLblPos val="outEnd"/>
          <c:showLegendKey val="0"/>
          <c:showVal val="1"/>
          <c:showCatName val="0"/>
          <c:showSerName val="0"/>
          <c:showPercent val="0"/>
          <c:showBubbleSize val="0"/>
          <c:showLeaderLines val="1"/>
        </c:dLbls>
        <c:extLst>
          <c:ext xmlns:c15="http://schemas.microsoft.com/office/drawing/2012/chart" uri="{02D57815-91ED-43cb-92C2-25804820EDAC}">
            <c15:filteredPieSeries>
              <c15:ser>
                <c:idx val="1"/>
                <c:order val="1"/>
                <c:tx>
                  <c:strRef>
                    <c:extLst>
                      <c:ext uri="{02D57815-91ED-43cb-92C2-25804820EDAC}">
                        <c15:formulaRef>
                          <c15:sqref>stats!$B$356</c15:sqref>
                        </c15:formulaRef>
                      </c:ext>
                    </c:extLst>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12-5B30-4B09-A8AD-E31C3952D381}"/>
                    </c:ext>
                  </c:extLst>
                </c:dPt>
                <c:dPt>
                  <c:idx val="1"/>
                  <c:bubble3D val="0"/>
                  <c:spPr>
                    <a:solidFill>
                      <a:schemeClr val="accent2"/>
                    </a:solidFill>
                    <a:ln>
                      <a:noFill/>
                    </a:ln>
                    <a:effectLst/>
                    <a:sp3d/>
                  </c:spPr>
                  <c:extLst>
                    <c:ext xmlns:c16="http://schemas.microsoft.com/office/drawing/2014/chart" uri="{C3380CC4-5D6E-409C-BE32-E72D297353CC}">
                      <c16:uniqueId val="{00000014-5B30-4B09-A8AD-E31C3952D381}"/>
                    </c:ext>
                  </c:extLst>
                </c:dPt>
                <c:dPt>
                  <c:idx val="2"/>
                  <c:bubble3D val="0"/>
                  <c:spPr>
                    <a:solidFill>
                      <a:schemeClr val="accent3"/>
                    </a:solidFill>
                    <a:ln>
                      <a:noFill/>
                    </a:ln>
                    <a:effectLst/>
                    <a:sp3d/>
                  </c:spPr>
                  <c:extLst>
                    <c:ext xmlns:c16="http://schemas.microsoft.com/office/drawing/2014/chart" uri="{C3380CC4-5D6E-409C-BE32-E72D297353CC}">
                      <c16:uniqueId val="{00000016-5B30-4B09-A8AD-E31C3952D381}"/>
                    </c:ext>
                  </c:extLst>
                </c:dPt>
                <c:dPt>
                  <c:idx val="3"/>
                  <c:bubble3D val="0"/>
                  <c:spPr>
                    <a:solidFill>
                      <a:schemeClr val="accent4"/>
                    </a:solidFill>
                    <a:ln>
                      <a:noFill/>
                    </a:ln>
                    <a:effectLst/>
                    <a:sp3d/>
                  </c:spPr>
                  <c:extLst>
                    <c:ext xmlns:c16="http://schemas.microsoft.com/office/drawing/2014/chart" uri="{C3380CC4-5D6E-409C-BE32-E72D297353CC}">
                      <c16:uniqueId val="{00000018-5B30-4B09-A8AD-E31C3952D381}"/>
                    </c:ext>
                  </c:extLst>
                </c:dPt>
                <c:dPt>
                  <c:idx val="4"/>
                  <c:bubble3D val="0"/>
                  <c:spPr>
                    <a:solidFill>
                      <a:schemeClr val="accent5"/>
                    </a:solidFill>
                    <a:ln>
                      <a:noFill/>
                    </a:ln>
                    <a:effectLst/>
                    <a:sp3d/>
                  </c:spPr>
                  <c:extLst>
                    <c:ext xmlns:c16="http://schemas.microsoft.com/office/drawing/2014/chart" uri="{C3380CC4-5D6E-409C-BE32-E72D297353CC}">
                      <c16:uniqueId val="{0000001A-5B30-4B09-A8AD-E31C3952D381}"/>
                    </c:ext>
                  </c:extLst>
                </c:dPt>
                <c:dPt>
                  <c:idx val="5"/>
                  <c:bubble3D val="0"/>
                  <c:spPr>
                    <a:solidFill>
                      <a:schemeClr val="accent6"/>
                    </a:solidFill>
                    <a:ln>
                      <a:noFill/>
                    </a:ln>
                    <a:effectLst/>
                    <a:sp3d/>
                  </c:spPr>
                  <c:extLst>
                    <c:ext xmlns:c16="http://schemas.microsoft.com/office/drawing/2014/chart" uri="{C3380CC4-5D6E-409C-BE32-E72D297353CC}">
                      <c16:uniqueId val="{0000001C-5B30-4B09-A8AD-E31C3952D381}"/>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1E-5B30-4B09-A8AD-E31C3952D381}"/>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20-5B30-4B09-A8AD-E31C3952D3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stats!$C$354:$J$354</c15:sqref>
                        </c15:formulaRef>
                      </c:ext>
                    </c:extLst>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extLst>
                      <c:ext uri="{02D57815-91ED-43cb-92C2-25804820EDAC}">
                        <c15:formulaRef>
                          <c15:sqref>stats!$C$356:$J$356</c15:sqref>
                        </c15:formulaRef>
                      </c:ext>
                    </c:extLst>
                    <c:numCache>
                      <c:formatCode>#,##0</c:formatCode>
                      <c:ptCount val="8"/>
                      <c:pt idx="0">
                        <c:v>2</c:v>
                      </c:pt>
                      <c:pt idx="1">
                        <c:v>2</c:v>
                      </c:pt>
                      <c:pt idx="2">
                        <c:v>0</c:v>
                      </c:pt>
                      <c:pt idx="3">
                        <c:v>0</c:v>
                      </c:pt>
                      <c:pt idx="4">
                        <c:v>0</c:v>
                      </c:pt>
                      <c:pt idx="5">
                        <c:v>0</c:v>
                      </c:pt>
                      <c:pt idx="6">
                        <c:v>0</c:v>
                      </c:pt>
                      <c:pt idx="7">
                        <c:v>14</c:v>
                      </c:pt>
                    </c:numCache>
                  </c:numRef>
                </c:val>
                <c:extLst>
                  <c:ext xmlns:c16="http://schemas.microsoft.com/office/drawing/2014/chart" uri="{C3380CC4-5D6E-409C-BE32-E72D297353CC}">
                    <c16:uniqueId val="{00000021-5B30-4B09-A8AD-E31C3952D381}"/>
                  </c:ext>
                </c:extLst>
              </c15:ser>
            </c15:filteredPieSeries>
          </c:ext>
        </c:extLst>
      </c:pie3DChart>
      <c:spPr>
        <a:noFill/>
        <a:ln>
          <a:noFill/>
        </a:ln>
        <a:effectLst>
          <a:glow rad="12700">
            <a:schemeClr val="accent1">
              <a:alpha val="40000"/>
            </a:schemeClr>
          </a:glow>
        </a:effectLst>
      </c:spPr>
    </c:plotArea>
    <c:legend>
      <c:legendPos val="b"/>
      <c:legendEntry>
        <c:idx val="7"/>
        <c:txPr>
          <a:bodyPr rot="0" spcFirstLastPara="1" vertOverflow="ellipsis" vert="horz" wrap="square" anchor="ctr" anchorCtr="1"/>
          <a:lstStyle/>
          <a:p>
            <a:pPr>
              <a:defRPr sz="1050" b="1" i="0" u="none" strike="noStrike" kern="1200" baseline="0">
                <a:solidFill>
                  <a:schemeClr val="bg1"/>
                </a:solidFill>
                <a:effectLst>
                  <a:reflection endPos="65000" dist="50800" dir="5400000" sy="-100000" algn="bl" rotWithShape="0"/>
                </a:effectLst>
                <a:latin typeface="+mn-lt"/>
                <a:ea typeface="+mn-ea"/>
                <a:cs typeface="+mn-cs"/>
              </a:defRPr>
            </a:pPr>
            <a:endParaRPr lang="en-US"/>
          </a:p>
        </c:txPr>
      </c:legendEntry>
      <c:layout>
        <c:manualLayout>
          <c:xMode val="edge"/>
          <c:yMode val="edge"/>
          <c:x val="5.5736959393717346E-2"/>
          <c:y val="0.92354341453525179"/>
          <c:w val="0.8999999457922303"/>
          <c:h val="4.3707515276962788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للوضع القانوني القانوني لصاحب المنتج</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150119880830346E-2"/>
          <c:y val="0.19607246541749696"/>
          <c:w val="0.86278910803498265"/>
          <c:h val="0.69619518733463159"/>
        </c:manualLayout>
      </c:layout>
      <c:pie3DChart>
        <c:varyColors val="1"/>
        <c:ser>
          <c:idx val="0"/>
          <c:order val="0"/>
          <c:tx>
            <c:strRef>
              <c:f>stats!$B$381</c:f>
              <c:strCache>
                <c:ptCount val="1"/>
                <c:pt idx="0">
                  <c:v>ذكر</c:v>
                </c:pt>
              </c:strCache>
            </c:strRef>
          </c:tx>
          <c:dPt>
            <c:idx val="0"/>
            <c:bubble3D val="0"/>
            <c:spPr>
              <a:solidFill>
                <a:schemeClr val="accent1"/>
              </a:solidFill>
              <a:ln>
                <a:noFill/>
              </a:ln>
              <a:effectLst/>
              <a:sp3d/>
            </c:spPr>
            <c:extLst>
              <c:ext xmlns:c16="http://schemas.microsoft.com/office/drawing/2014/chart" uri="{C3380CC4-5D6E-409C-BE32-E72D297353CC}">
                <c16:uniqueId val="{00000001-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3-A153-41ED-A33F-19DBA651D363}"/>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5-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07-A153-41ED-A33F-19DBA651D363}"/>
              </c:ext>
            </c:extLst>
          </c:dPt>
          <c:dLbls>
            <c:dLbl>
              <c:idx val="2"/>
              <c:layout>
                <c:manualLayout>
                  <c:x val="-7.3457257510164131E-2"/>
                  <c:y val="-0.10261569010061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53-41ED-A33F-19DBA651D363}"/>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stats!$C$381:$F$381</c:f>
              <c:numCache>
                <c:formatCode>#,##0</c:formatCode>
                <c:ptCount val="4"/>
                <c:pt idx="0">
                  <c:v>2</c:v>
                </c:pt>
                <c:pt idx="1">
                  <c:v>60</c:v>
                </c:pt>
                <c:pt idx="2">
                  <c:v>34</c:v>
                </c:pt>
                <c:pt idx="3">
                  <c:v>6</c:v>
                </c:pt>
              </c:numCache>
            </c:numRef>
          </c:val>
          <c:extLst>
            <c:ext xmlns:c16="http://schemas.microsoft.com/office/drawing/2014/chart" uri="{C3380CC4-5D6E-409C-BE32-E72D297353CC}">
              <c16:uniqueId val="{00000008-A153-41ED-A33F-19DBA651D363}"/>
            </c:ext>
          </c:extLst>
        </c:ser>
        <c:ser>
          <c:idx val="1"/>
          <c:order val="1"/>
          <c:tx>
            <c:strRef>
              <c:f>stats!$B$382</c:f>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0A-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C-A153-41ED-A33F-19DBA651D363}"/>
              </c:ext>
            </c:extLst>
          </c:dPt>
          <c:dPt>
            <c:idx val="2"/>
            <c:bubble3D val="0"/>
            <c:spPr>
              <a:solidFill>
                <a:schemeClr val="accent3"/>
              </a:solidFill>
              <a:ln>
                <a:noFill/>
              </a:ln>
              <a:effectLst/>
              <a:sp3d/>
            </c:spPr>
            <c:extLst>
              <c:ext xmlns:c16="http://schemas.microsoft.com/office/drawing/2014/chart" uri="{C3380CC4-5D6E-409C-BE32-E72D297353CC}">
                <c16:uniqueId val="{0000000E-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10-A153-41ED-A33F-19DBA651D3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stats!$C$382:$F$382</c:f>
              <c:numCache>
                <c:formatCode>#,##0</c:formatCode>
                <c:ptCount val="4"/>
                <c:pt idx="0">
                  <c:v>0</c:v>
                </c:pt>
                <c:pt idx="1">
                  <c:v>1</c:v>
                </c:pt>
                <c:pt idx="2">
                  <c:v>16</c:v>
                </c:pt>
                <c:pt idx="3">
                  <c:v>1</c:v>
                </c:pt>
              </c:numCache>
            </c:numRef>
          </c:val>
          <c:extLst xmlns:c15="http://schemas.microsoft.com/office/drawing/2012/chart">
            <c:ext xmlns:c16="http://schemas.microsoft.com/office/drawing/2014/chart" uri="{C3380CC4-5D6E-409C-BE32-E72D297353CC}">
              <c16:uniqueId val="{00000011-A153-41ED-A33F-19DBA651D363}"/>
            </c:ext>
          </c:extLst>
        </c:ser>
        <c:dLbls>
          <c:dLblPos val="outEnd"/>
          <c:showLegendKey val="0"/>
          <c:showVal val="1"/>
          <c:showCatName val="0"/>
          <c:showSerName val="0"/>
          <c:showPercent val="0"/>
          <c:showBubbleSize val="0"/>
          <c:showLeaderLines val="1"/>
        </c:dLbls>
        <c:extLst/>
      </c:pie3DChart>
      <c:spPr>
        <a:noFill/>
        <a:ln>
          <a:noFill/>
        </a:ln>
        <a:effectLst/>
      </c:spPr>
    </c:plotArea>
    <c:legend>
      <c:legendPos val="b"/>
      <c:layout>
        <c:manualLayout>
          <c:xMode val="edge"/>
          <c:yMode val="edge"/>
          <c:x val="0.27655811003076669"/>
          <c:y val="0.90935505259152027"/>
          <c:w val="0.39984037028296227"/>
          <c:h val="3.955511513781929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والفئة العمرية</a:t>
            </a:r>
            <a:endParaRPr lang="en-US" sz="1300"/>
          </a:p>
        </c:rich>
      </c:tx>
      <c:layout>
        <c:manualLayout>
          <c:xMode val="edge"/>
          <c:yMode val="edge"/>
          <c:x val="0.14309693160565218"/>
          <c:y val="3.96107468965007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147192118297965"/>
          <c:y val="0.19162684951824049"/>
          <c:w val="0.77245002185033595"/>
          <c:h val="0.65004244532790412"/>
        </c:manualLayout>
      </c:layout>
      <c:barChart>
        <c:barDir val="col"/>
        <c:grouping val="clustered"/>
        <c:varyColors val="0"/>
        <c:ser>
          <c:idx val="1"/>
          <c:order val="1"/>
          <c:tx>
            <c:strRef>
              <c:f>stats!$D$396</c:f>
              <c:strCache>
                <c:ptCount val="1"/>
                <c:pt idx="0">
                  <c:v>محكوم</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stats!$D$397:$D$402</c:f>
              <c:numCache>
                <c:formatCode>#,##0</c:formatCode>
                <c:ptCount val="6"/>
                <c:pt idx="0">
                  <c:v>1</c:v>
                </c:pt>
                <c:pt idx="1">
                  <c:v>51</c:v>
                </c:pt>
                <c:pt idx="2">
                  <c:v>2</c:v>
                </c:pt>
                <c:pt idx="3">
                  <c:v>0</c:v>
                </c:pt>
                <c:pt idx="4">
                  <c:v>1</c:v>
                </c:pt>
                <c:pt idx="5">
                  <c:v>6</c:v>
                </c:pt>
              </c:numCache>
            </c:numRef>
          </c:val>
          <c:extLst>
            <c:ext xmlns:c16="http://schemas.microsoft.com/office/drawing/2014/chart" uri="{C3380CC4-5D6E-409C-BE32-E72D297353CC}">
              <c16:uniqueId val="{00000000-F9E2-4839-92E2-5343F982451D}"/>
            </c:ext>
          </c:extLst>
        </c:ser>
        <c:ser>
          <c:idx val="0"/>
          <c:order val="0"/>
          <c:tx>
            <c:strRef>
              <c:f>stats!$C$396</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stats!$C$397:$C$402</c:f>
              <c:numCache>
                <c:formatCode>#,##0</c:formatCode>
                <c:ptCount val="6"/>
                <c:pt idx="0">
                  <c:v>0</c:v>
                </c:pt>
                <c:pt idx="1">
                  <c:v>1</c:v>
                </c:pt>
                <c:pt idx="2">
                  <c:v>0</c:v>
                </c:pt>
                <c:pt idx="3">
                  <c:v>0</c:v>
                </c:pt>
                <c:pt idx="4">
                  <c:v>0</c:v>
                </c:pt>
                <c:pt idx="5">
                  <c:v>1</c:v>
                </c:pt>
              </c:numCache>
            </c:numRef>
          </c:val>
          <c:extLst>
            <c:ext xmlns:c16="http://schemas.microsoft.com/office/drawing/2014/chart" uri="{C3380CC4-5D6E-409C-BE32-E72D297353CC}">
              <c16:uniqueId val="{00000001-F9E2-4839-92E2-5343F982451D}"/>
            </c:ext>
          </c:extLst>
        </c:ser>
        <c:ser>
          <c:idx val="2"/>
          <c:order val="2"/>
          <c:tx>
            <c:strRef>
              <c:f>stats!$E$396</c:f>
              <c:strCache>
                <c:ptCount val="1"/>
                <c:pt idx="0">
                  <c:v>قيد التحقيق أو محال للمحاكمة</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stats!$E$397:$E$402</c:f>
              <c:numCache>
                <c:formatCode>#,##0</c:formatCode>
                <c:ptCount val="6"/>
                <c:pt idx="0">
                  <c:v>0</c:v>
                </c:pt>
                <c:pt idx="1">
                  <c:v>14</c:v>
                </c:pt>
                <c:pt idx="2">
                  <c:v>5</c:v>
                </c:pt>
                <c:pt idx="3">
                  <c:v>0</c:v>
                </c:pt>
                <c:pt idx="4">
                  <c:v>2</c:v>
                </c:pt>
                <c:pt idx="5">
                  <c:v>29</c:v>
                </c:pt>
              </c:numCache>
            </c:numRef>
          </c:val>
          <c:extLst>
            <c:ext xmlns:c16="http://schemas.microsoft.com/office/drawing/2014/chart" uri="{C3380CC4-5D6E-409C-BE32-E72D297353CC}">
              <c16:uniqueId val="{00000002-F9E2-4839-92E2-5343F982451D}"/>
            </c:ext>
          </c:extLst>
        </c:ser>
        <c:ser>
          <c:idx val="3"/>
          <c:order val="3"/>
          <c:tx>
            <c:strRef>
              <c:f>stats!$F$396</c:f>
              <c:strCache>
                <c:ptCount val="1"/>
                <c:pt idx="0">
                  <c:v>غير معلوم</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stats!$F$397:$F$402</c:f>
              <c:numCache>
                <c:formatCode>#,##0</c:formatCode>
                <c:ptCount val="6"/>
                <c:pt idx="0">
                  <c:v>0</c:v>
                </c:pt>
                <c:pt idx="1">
                  <c:v>0</c:v>
                </c:pt>
                <c:pt idx="2">
                  <c:v>0</c:v>
                </c:pt>
                <c:pt idx="3">
                  <c:v>0</c:v>
                </c:pt>
                <c:pt idx="4">
                  <c:v>2</c:v>
                </c:pt>
                <c:pt idx="5">
                  <c:v>5</c:v>
                </c:pt>
              </c:numCache>
            </c:numRef>
          </c:val>
          <c:extLst>
            <c:ext xmlns:c16="http://schemas.microsoft.com/office/drawing/2014/chart" uri="{C3380CC4-5D6E-409C-BE32-E72D297353CC}">
              <c16:uniqueId val="{00000003-F9E2-4839-92E2-5343F982451D}"/>
            </c:ext>
          </c:extLst>
        </c:ser>
        <c:dLbls>
          <c:dLblPos val="out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وفئة الوظيفة</a:t>
            </a:r>
            <a:endParaRPr lang="en-US" sz="1300"/>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5352674362306654"/>
          <c:y val="0.18007654513151317"/>
          <c:w val="0.80526883775450397"/>
          <c:h val="0.67795675450409487"/>
        </c:manualLayout>
      </c:layout>
      <c:barChart>
        <c:barDir val="bar"/>
        <c:grouping val="stacked"/>
        <c:varyColors val="0"/>
        <c:ser>
          <c:idx val="1"/>
          <c:order val="1"/>
          <c:tx>
            <c:strRef>
              <c:f>stats!$D$408</c:f>
              <c:strCache>
                <c:ptCount val="1"/>
                <c:pt idx="0">
                  <c:v>محكوم</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stats!$D$409:$D$420</c:f>
              <c:numCache>
                <c:formatCode>#,##0</c:formatCode>
                <c:ptCount val="12"/>
                <c:pt idx="0">
                  <c:v>1</c:v>
                </c:pt>
                <c:pt idx="1">
                  <c:v>53</c:v>
                </c:pt>
                <c:pt idx="2">
                  <c:v>0</c:v>
                </c:pt>
                <c:pt idx="3">
                  <c:v>0</c:v>
                </c:pt>
                <c:pt idx="4">
                  <c:v>0</c:v>
                </c:pt>
                <c:pt idx="5">
                  <c:v>1</c:v>
                </c:pt>
                <c:pt idx="6">
                  <c:v>0</c:v>
                </c:pt>
                <c:pt idx="7">
                  <c:v>1</c:v>
                </c:pt>
                <c:pt idx="8">
                  <c:v>0</c:v>
                </c:pt>
                <c:pt idx="9">
                  <c:v>0</c:v>
                </c:pt>
                <c:pt idx="10">
                  <c:v>0</c:v>
                </c:pt>
                <c:pt idx="11">
                  <c:v>5</c:v>
                </c:pt>
              </c:numCache>
            </c:numRef>
          </c:val>
          <c:extLst>
            <c:ext xmlns:c16="http://schemas.microsoft.com/office/drawing/2014/chart" uri="{C3380CC4-5D6E-409C-BE32-E72D297353CC}">
              <c16:uniqueId val="{00000000-4BB1-456A-8D3E-EF56E0C98DDE}"/>
            </c:ext>
          </c:extLst>
        </c:ser>
        <c:ser>
          <c:idx val="0"/>
          <c:order val="0"/>
          <c:tx>
            <c:strRef>
              <c:f>stats!$C$408</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stats!$C$409:$C$420</c:f>
              <c:numCache>
                <c:formatCode>#,##0</c:formatCode>
                <c:ptCount val="12"/>
                <c:pt idx="0">
                  <c:v>0</c:v>
                </c:pt>
                <c:pt idx="1">
                  <c:v>1</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4BB1-456A-8D3E-EF56E0C98DDE}"/>
            </c:ext>
          </c:extLst>
        </c:ser>
        <c:ser>
          <c:idx val="2"/>
          <c:order val="2"/>
          <c:tx>
            <c:strRef>
              <c:f>stats!$E$408</c:f>
              <c:strCache>
                <c:ptCount val="1"/>
                <c:pt idx="0">
                  <c:v>قيد التحقيق أو محال للمحاكمة</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stats!$E$409:$E$420</c:f>
              <c:numCache>
                <c:formatCode>#,##0</c:formatCode>
                <c:ptCount val="12"/>
                <c:pt idx="0">
                  <c:v>0</c:v>
                </c:pt>
                <c:pt idx="1">
                  <c:v>4</c:v>
                </c:pt>
                <c:pt idx="2">
                  <c:v>0</c:v>
                </c:pt>
                <c:pt idx="3">
                  <c:v>0</c:v>
                </c:pt>
                <c:pt idx="4">
                  <c:v>1</c:v>
                </c:pt>
                <c:pt idx="5">
                  <c:v>15</c:v>
                </c:pt>
                <c:pt idx="6">
                  <c:v>0</c:v>
                </c:pt>
                <c:pt idx="7">
                  <c:v>2</c:v>
                </c:pt>
                <c:pt idx="8">
                  <c:v>0</c:v>
                </c:pt>
                <c:pt idx="9">
                  <c:v>0</c:v>
                </c:pt>
                <c:pt idx="10">
                  <c:v>0</c:v>
                </c:pt>
                <c:pt idx="11">
                  <c:v>28</c:v>
                </c:pt>
              </c:numCache>
            </c:numRef>
          </c:val>
          <c:extLst>
            <c:ext xmlns:c16="http://schemas.microsoft.com/office/drawing/2014/chart" uri="{C3380CC4-5D6E-409C-BE32-E72D297353CC}">
              <c16:uniqueId val="{00000002-4BB1-456A-8D3E-EF56E0C98DDE}"/>
            </c:ext>
          </c:extLst>
        </c:ser>
        <c:ser>
          <c:idx val="3"/>
          <c:order val="3"/>
          <c:tx>
            <c:strRef>
              <c:f>stats!$F$408</c:f>
              <c:strCache>
                <c:ptCount val="1"/>
                <c:pt idx="0">
                  <c:v>غير معلوم</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stats!$F$409:$F$420</c:f>
              <c:numCache>
                <c:formatCode>#,##0</c:formatCode>
                <c:ptCount val="12"/>
                <c:pt idx="0">
                  <c:v>1</c:v>
                </c:pt>
                <c:pt idx="1">
                  <c:v>0</c:v>
                </c:pt>
                <c:pt idx="2">
                  <c:v>0</c:v>
                </c:pt>
                <c:pt idx="3">
                  <c:v>0</c:v>
                </c:pt>
                <c:pt idx="4">
                  <c:v>0</c:v>
                </c:pt>
                <c:pt idx="5">
                  <c:v>0</c:v>
                </c:pt>
                <c:pt idx="6">
                  <c:v>1</c:v>
                </c:pt>
                <c:pt idx="7">
                  <c:v>0</c:v>
                </c:pt>
                <c:pt idx="8">
                  <c:v>0</c:v>
                </c:pt>
                <c:pt idx="9">
                  <c:v>0</c:v>
                </c:pt>
                <c:pt idx="10">
                  <c:v>0</c:v>
                </c:pt>
                <c:pt idx="11">
                  <c:v>5</c:v>
                </c:pt>
              </c:numCache>
            </c:numRef>
          </c:val>
          <c:extLst>
            <c:ext xmlns:c16="http://schemas.microsoft.com/office/drawing/2014/chart" uri="{C3380CC4-5D6E-409C-BE32-E72D297353CC}">
              <c16:uniqueId val="{00000003-4BB1-456A-8D3E-EF56E0C98DDE}"/>
            </c:ext>
          </c:extLst>
        </c:ser>
        <c:dLbls>
          <c:showLegendKey val="0"/>
          <c:showVal val="0"/>
          <c:showCatName val="0"/>
          <c:showSerName val="0"/>
          <c:showPercent val="0"/>
          <c:showBubbleSize val="0"/>
        </c:dLbls>
        <c:gapWidth val="219"/>
        <c:overlap val="100"/>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u="none" strike="noStrike" baseline="0">
                <a:effectLst/>
              </a:rPr>
              <a:t>قاعدة بيانات الإنتاج الإبداعي للمحبوسين على خلفية سياسية داخل أماكن الأحتجاز المصرية (يناير 2011 - مارس 2019) - </a:t>
            </a:r>
            <a:r>
              <a:rPr lang="en-US" sz="1100" b="1" i="0" u="none" strike="noStrike" baseline="0">
                <a:effectLst/>
              </a:rPr>
              <a:t>Wikithawra Data Project</a:t>
            </a:r>
            <a:endParaRPr lang="ar-EG" sz="1100" b="1" i="0" u="none" strike="noStrike" baseline="0">
              <a:effectLst/>
            </a:endParaRPr>
          </a:p>
          <a:p>
            <a:pPr>
              <a:defRPr/>
            </a:pPr>
            <a:r>
              <a:rPr lang="ar-EG" sz="1300" b="1" i="0" u="none" strike="noStrike" baseline="0">
                <a:effectLst/>
              </a:rPr>
              <a:t>توزيع إنتاج الرسائل النصية </a:t>
            </a:r>
            <a:r>
              <a:rPr lang="ar-EG" sz="1300"/>
              <a:t>وفقاً للعهد الرئاسي لتحرير/نشر المنتج الإبداعي</a:t>
            </a:r>
          </a:p>
        </c:rich>
      </c:tx>
      <c:layout>
        <c:manualLayout>
          <c:xMode val="edge"/>
          <c:yMode val="edge"/>
          <c:x val="0.16014494868501197"/>
          <c:y val="4.00943392089839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doughnutChart>
        <c:varyColors val="1"/>
        <c:ser>
          <c:idx val="0"/>
          <c:order val="0"/>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1-A2B5-40EE-923A-5854D49CD0C6}"/>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A2B5-40EE-923A-5854D49CD0C6}"/>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5-A2B5-40EE-923A-5854D49CD0C6}"/>
              </c:ext>
            </c:extLst>
          </c:dPt>
          <c:dPt>
            <c:idx val="3"/>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A2B5-40EE-923A-5854D49CD0C6}"/>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A2B5-40EE-923A-5854D49CD0C6}"/>
              </c:ext>
            </c:extLst>
          </c:dPt>
          <c:dLbls>
            <c:dLbl>
              <c:idx val="0"/>
              <c:layout>
                <c:manualLayout>
                  <c:x val="4.9340245958330753E-2"/>
                  <c:y val="-0.1158280910481758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2B5-40EE-923A-5854D49CD0C6}"/>
                </c:ext>
              </c:extLst>
            </c:dLbl>
            <c:dLbl>
              <c:idx val="1"/>
              <c:layout>
                <c:manualLayout>
                  <c:x val="6.4984714189020992E-2"/>
                  <c:y val="-8.46436049967438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2B5-40EE-923A-5854D49CD0C6}"/>
                </c:ext>
              </c:extLst>
            </c:dLbl>
            <c:dLbl>
              <c:idx val="2"/>
              <c:layout>
                <c:manualLayout>
                  <c:x val="7.4612079254061048E-2"/>
                  <c:y val="-3.11844860514320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2B5-40EE-923A-5854D49CD0C6}"/>
                </c:ext>
              </c:extLst>
            </c:dLbl>
            <c:dLbl>
              <c:idx val="3"/>
              <c:layout>
                <c:manualLayout>
                  <c:x val="-6.0171031656500965E-2"/>
                  <c:y val="6.014150881347590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2B5-40EE-923A-5854D49CD0C6}"/>
                </c:ext>
              </c:extLst>
            </c:dLbl>
            <c:dLbl>
              <c:idx val="4"/>
              <c:layout>
                <c:manualLayout>
                  <c:x val="1.8051309496950278E-2"/>
                  <c:y val="-0.1358752606526677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2B5-40EE-923A-5854D49CD0C6}"/>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A-A2B5-40EE-923A-5854D49CD0C6}"/>
            </c:ext>
          </c:extLst>
        </c:ser>
        <c:dLbls>
          <c:showLegendKey val="0"/>
          <c:showVal val="1"/>
          <c:showCatName val="0"/>
          <c:showSerName val="0"/>
          <c:showPercent val="0"/>
          <c:showBubbleSize val="0"/>
          <c:showLeaderLines val="1"/>
        </c:dLbls>
        <c:firstSliceAng val="23"/>
        <c:holeSize val="50"/>
        <c:extLst>
          <c:ext xmlns:c15="http://schemas.microsoft.com/office/drawing/2012/chart" uri="{02D57815-91ED-43cb-92C2-25804820EDAC}">
            <c15:filteredPieSeries>
              <c15:ser>
                <c:idx val="1"/>
                <c:order val="1"/>
                <c:dPt>
                  <c:idx val="0"/>
                  <c:bubble3D val="0"/>
                  <c:spPr>
                    <a:solidFill>
                      <a:schemeClr val="accent1"/>
                    </a:solidFill>
                    <a:ln>
                      <a:noFill/>
                    </a:ln>
                    <a:effectLst/>
                  </c:spPr>
                  <c:extLst>
                    <c:ext xmlns:c16="http://schemas.microsoft.com/office/drawing/2014/chart" uri="{C3380CC4-5D6E-409C-BE32-E72D297353CC}">
                      <c16:uniqueId val="{0000000C-A2B5-40EE-923A-5854D49CD0C6}"/>
                    </c:ext>
                  </c:extLst>
                </c:dPt>
                <c:dPt>
                  <c:idx val="1"/>
                  <c:bubble3D val="0"/>
                  <c:spPr>
                    <a:solidFill>
                      <a:schemeClr val="accent2"/>
                    </a:solidFill>
                    <a:ln>
                      <a:noFill/>
                    </a:ln>
                    <a:effectLst/>
                  </c:spPr>
                  <c:extLst>
                    <c:ext xmlns:c16="http://schemas.microsoft.com/office/drawing/2014/chart" uri="{C3380CC4-5D6E-409C-BE32-E72D297353CC}">
                      <c16:uniqueId val="{0000000E-A2B5-40EE-923A-5854D49CD0C6}"/>
                    </c:ext>
                  </c:extLst>
                </c:dPt>
                <c:dPt>
                  <c:idx val="2"/>
                  <c:bubble3D val="0"/>
                  <c:spPr>
                    <a:solidFill>
                      <a:schemeClr val="accent3"/>
                    </a:solidFill>
                    <a:ln>
                      <a:noFill/>
                    </a:ln>
                    <a:effectLst/>
                  </c:spPr>
                  <c:extLst>
                    <c:ext xmlns:c16="http://schemas.microsoft.com/office/drawing/2014/chart" uri="{C3380CC4-5D6E-409C-BE32-E72D297353CC}">
                      <c16:uniqueId val="{00000010-A2B5-40EE-923A-5854D49CD0C6}"/>
                    </c:ext>
                  </c:extLst>
                </c:dPt>
                <c:dPt>
                  <c:idx val="3"/>
                  <c:bubble3D val="0"/>
                  <c:spPr>
                    <a:solidFill>
                      <a:schemeClr val="accent4"/>
                    </a:solidFill>
                    <a:ln>
                      <a:noFill/>
                    </a:ln>
                    <a:effectLst/>
                  </c:spPr>
                  <c:extLst>
                    <c:ext xmlns:c16="http://schemas.microsoft.com/office/drawing/2014/chart" uri="{C3380CC4-5D6E-409C-BE32-E72D297353CC}">
                      <c16:uniqueId val="{00000012-A2B5-40EE-923A-5854D49CD0C6}"/>
                    </c:ext>
                  </c:extLst>
                </c:dPt>
                <c:dPt>
                  <c:idx val="4"/>
                  <c:bubble3D val="0"/>
                  <c:spPr>
                    <a:solidFill>
                      <a:schemeClr val="accent5"/>
                    </a:solidFill>
                    <a:ln>
                      <a:noFill/>
                    </a:ln>
                    <a:effectLst/>
                  </c:spPr>
                  <c:extLst>
                    <c:ext xmlns:c16="http://schemas.microsoft.com/office/drawing/2014/chart" uri="{C3380CC4-5D6E-409C-BE32-E72D297353CC}">
                      <c16:uniqueId val="{00000014-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Ref>
                    <c:extLst>
                      <c:ext uri="{02D57815-91ED-43cb-92C2-25804820EDAC}">
                        <c15:formulaRef>
                          <c15:sqref>stats!#REF!</c15:sqref>
                        </c15:formulaRef>
                      </c:ext>
                    </c:extLst>
                    <c:numCache>
                      <c:formatCode>#,##0</c:formatCode>
                      <c:ptCount val="5"/>
                      <c:pt idx="0">
                        <c:v>0</c:v>
                      </c:pt>
                      <c:pt idx="1">
                        <c:v>0</c:v>
                      </c:pt>
                      <c:pt idx="2">
                        <c:v>0</c:v>
                      </c:pt>
                      <c:pt idx="3">
                        <c:v>0</c:v>
                      </c:pt>
                      <c:pt idx="4">
                        <c:v>0</c:v>
                      </c:pt>
                    </c:numCache>
                  </c:numRef>
                </c:val>
                <c:extLst>
                  <c:ex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15-A2B5-40EE-923A-5854D49CD0C6}"/>
                  </c:ext>
                </c:extLst>
              </c15:ser>
            </c15:filteredPieSeries>
            <c15:filteredPieSeries>
              <c15:ser>
                <c:idx val="2"/>
                <c:order val="2"/>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7-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9-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B-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D-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F-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0-A2B5-40EE-923A-5854D49CD0C6}"/>
                  </c:ext>
                </c:extLst>
              </c15:ser>
            </c15:filteredPieSeries>
            <c15:filteredPieSeries>
              <c15:ser>
                <c:idx val="3"/>
                <c:order val="3"/>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2-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4-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6-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8-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2A-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B-A2B5-40EE-923A-5854D49CD0C6}"/>
                  </c:ext>
                </c:extLst>
              </c15:ser>
            </c15:filteredPieSeries>
            <c15:filteredPieSeries>
              <c15:ser>
                <c:idx val="4"/>
                <c:order val="4"/>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D-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F-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1-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3-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5-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36-A2B5-40EE-923A-5854D49CD0C6}"/>
                  </c:ext>
                </c:extLst>
              </c15:ser>
            </c15:filteredPieSeries>
            <c15:filteredPieSeries>
              <c15:ser>
                <c:idx val="5"/>
                <c:order val="5"/>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8-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A-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C-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E-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0-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1-A2B5-40EE-923A-5854D49CD0C6}"/>
                  </c:ext>
                </c:extLst>
              </c15:ser>
            </c15:filteredPieSeries>
            <c15:filteredPieSeries>
              <c15:ser>
                <c:idx val="6"/>
                <c:order val="6"/>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43-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45-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7-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9-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B-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C-A2B5-40EE-923A-5854D49CD0C6}"/>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والوضع القانوني لصاحب المنتج الإبداعي</a:t>
            </a:r>
            <a:endParaRPr lang="en-US" sz="1300"/>
          </a:p>
        </c:rich>
      </c:tx>
      <c:layout>
        <c:manualLayout>
          <c:xMode val="edge"/>
          <c:yMode val="edge"/>
          <c:x val="0.14390048454052026"/>
          <c:y val="4.841784216545939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4749685013813386E-2"/>
          <c:y val="0.24531149516298525"/>
          <c:w val="0.90365575651631669"/>
          <c:h val="0.61050834197565029"/>
        </c:manualLayout>
      </c:layout>
      <c:barChart>
        <c:barDir val="col"/>
        <c:grouping val="clustered"/>
        <c:varyColors val="0"/>
        <c:ser>
          <c:idx val="1"/>
          <c:order val="1"/>
          <c:tx>
            <c:strRef>
              <c:f>stats!$D$56</c:f>
              <c:strCache>
                <c:ptCount val="1"/>
                <c:pt idx="0">
                  <c:v>تصميم وإهداء</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stats!$D$57:$D$60</c:f>
              <c:numCache>
                <c:formatCode>#,##0</c:formatCode>
                <c:ptCount val="4"/>
                <c:pt idx="0">
                  <c:v>0</c:v>
                </c:pt>
                <c:pt idx="1">
                  <c:v>0</c:v>
                </c:pt>
                <c:pt idx="2">
                  <c:v>0</c:v>
                </c:pt>
                <c:pt idx="3">
                  <c:v>0</c:v>
                </c:pt>
              </c:numCache>
            </c:numRef>
          </c:val>
          <c:extLst>
            <c:ext xmlns:c16="http://schemas.microsoft.com/office/drawing/2014/chart" uri="{C3380CC4-5D6E-409C-BE32-E72D297353CC}">
              <c16:uniqueId val="{00000000-3AA8-4AE7-8EAD-B93656FF2ED8}"/>
            </c:ext>
          </c:extLst>
        </c:ser>
        <c:ser>
          <c:idx val="0"/>
          <c:order val="0"/>
          <c:tx>
            <c:strRef>
              <c:f>stats!$C$56</c:f>
              <c:strCache>
                <c:ptCount val="1"/>
                <c:pt idx="0">
                  <c:v>رسالة نصية</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stats!$C$57:$C$60</c:f>
              <c:numCache>
                <c:formatCode>#,##0</c:formatCode>
                <c:ptCount val="4"/>
                <c:pt idx="0">
                  <c:v>2</c:v>
                </c:pt>
                <c:pt idx="1">
                  <c:v>22</c:v>
                </c:pt>
                <c:pt idx="2">
                  <c:v>47</c:v>
                </c:pt>
                <c:pt idx="3">
                  <c:v>7</c:v>
                </c:pt>
              </c:numCache>
            </c:numRef>
          </c:val>
          <c:extLst>
            <c:ext xmlns:c16="http://schemas.microsoft.com/office/drawing/2014/chart" uri="{C3380CC4-5D6E-409C-BE32-E72D297353CC}">
              <c16:uniqueId val="{00000001-3AA8-4AE7-8EAD-B93656FF2ED8}"/>
            </c:ext>
          </c:extLst>
        </c:ser>
        <c:ser>
          <c:idx val="2"/>
          <c:order val="2"/>
          <c:tx>
            <c:strRef>
              <c:f>stats!$E$56</c:f>
              <c:strCache>
                <c:ptCount val="1"/>
                <c:pt idx="0">
                  <c:v>رسم</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dLbl>
              <c:idx val="0"/>
              <c:layout>
                <c:manualLayout>
                  <c:x val="1.6563548793801946E-3"/>
                  <c:y val="-3.24486104712943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A8-4AE7-8EAD-B93656FF2ED8}"/>
                </c:ext>
              </c:extLst>
            </c:dLbl>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stats!$E$57:$E$60</c:f>
              <c:numCache>
                <c:formatCode>#,##0</c:formatCode>
                <c:ptCount val="4"/>
                <c:pt idx="0">
                  <c:v>0</c:v>
                </c:pt>
                <c:pt idx="1">
                  <c:v>39</c:v>
                </c:pt>
                <c:pt idx="2">
                  <c:v>0</c:v>
                </c:pt>
                <c:pt idx="3">
                  <c:v>0</c:v>
                </c:pt>
              </c:numCache>
            </c:numRef>
          </c:val>
          <c:extLst>
            <c:ext xmlns:c16="http://schemas.microsoft.com/office/drawing/2014/chart" uri="{C3380CC4-5D6E-409C-BE32-E72D297353CC}">
              <c16:uniqueId val="{00000003-3AA8-4AE7-8EAD-B93656FF2ED8}"/>
            </c:ext>
          </c:extLst>
        </c:ser>
        <c:ser>
          <c:idx val="3"/>
          <c:order val="3"/>
          <c:tx>
            <c:strRef>
              <c:f>stats!$F$56</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stats!$F$57:$F$60</c:f>
              <c:numCache>
                <c:formatCode>#,##0</c:formatCode>
                <c:ptCount val="4"/>
                <c:pt idx="0">
                  <c:v>0</c:v>
                </c:pt>
                <c:pt idx="1">
                  <c:v>0</c:v>
                </c:pt>
                <c:pt idx="2">
                  <c:v>2</c:v>
                </c:pt>
                <c:pt idx="3">
                  <c:v>0</c:v>
                </c:pt>
              </c:numCache>
            </c:numRef>
          </c:val>
          <c:extLst>
            <c:ext xmlns:c16="http://schemas.microsoft.com/office/drawing/2014/chart" uri="{C3380CC4-5D6E-409C-BE32-E72D297353CC}">
              <c16:uniqueId val="{00000004-3AA8-4AE7-8EAD-B93656FF2ED8}"/>
            </c:ext>
          </c:extLst>
        </c:ser>
        <c:ser>
          <c:idx val="4"/>
          <c:order val="4"/>
          <c:tx>
            <c:strRef>
              <c:f>stats!$G$56</c:f>
              <c:strCache>
                <c:ptCount val="1"/>
                <c:pt idx="0">
                  <c:v>قصيدة</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noFill/>
            </a:ln>
            <a:effectLst/>
          </c:spPr>
          <c:invertIfNegative val="0"/>
          <c:dLbls>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stats!$G$57:$G$60</c:f>
              <c:numCache>
                <c:formatCode>#,##0</c:formatCode>
                <c:ptCount val="4"/>
                <c:pt idx="0">
                  <c:v>0</c:v>
                </c:pt>
                <c:pt idx="1">
                  <c:v>0</c:v>
                </c:pt>
                <c:pt idx="2">
                  <c:v>1</c:v>
                </c:pt>
                <c:pt idx="3">
                  <c:v>0</c:v>
                </c:pt>
              </c:numCache>
            </c:numRef>
          </c:val>
          <c:extLst>
            <c:ext xmlns:c16="http://schemas.microsoft.com/office/drawing/2014/chart" uri="{C3380CC4-5D6E-409C-BE32-E72D297353CC}">
              <c16:uniqueId val="{00000005-3AA8-4AE7-8EAD-B93656FF2ED8}"/>
            </c:ext>
          </c:extLst>
        </c:ser>
        <c:ser>
          <c:idx val="5"/>
          <c:order val="5"/>
          <c:tx>
            <c:strRef>
              <c:f>stats!$H$56</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stats!$H$57:$H$60</c:f>
              <c:numCache>
                <c:formatCode>#,##0</c:formatCode>
                <c:ptCount val="4"/>
                <c:pt idx="0">
                  <c:v>0</c:v>
                </c:pt>
                <c:pt idx="1">
                  <c:v>0</c:v>
                </c:pt>
                <c:pt idx="2">
                  <c:v>0</c:v>
                </c:pt>
                <c:pt idx="3">
                  <c:v>0</c:v>
                </c:pt>
              </c:numCache>
            </c:numRef>
          </c:val>
          <c:extLst>
            <c:ext xmlns:c16="http://schemas.microsoft.com/office/drawing/2014/chart" uri="{C3380CC4-5D6E-409C-BE32-E72D297353CC}">
              <c16:uniqueId val="{00000006-3AA8-4AE7-8EAD-B93656FF2ED8}"/>
            </c:ext>
          </c:extLst>
        </c:ser>
        <c:ser>
          <c:idx val="6"/>
          <c:order val="6"/>
          <c:tx>
            <c:strRef>
              <c:f>stats!$I$56</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stats!$I$57:$I$60</c:f>
              <c:numCache>
                <c:formatCode>#,##0</c:formatCode>
                <c:ptCount val="4"/>
                <c:pt idx="0">
                  <c:v>0</c:v>
                </c:pt>
                <c:pt idx="1">
                  <c:v>0</c:v>
                </c:pt>
                <c:pt idx="2">
                  <c:v>0</c:v>
                </c:pt>
                <c:pt idx="3">
                  <c:v>0</c:v>
                </c:pt>
              </c:numCache>
            </c:numRef>
          </c:val>
          <c:extLst>
            <c:ext xmlns:c16="http://schemas.microsoft.com/office/drawing/2014/chart" uri="{C3380CC4-5D6E-409C-BE32-E72D297353CC}">
              <c16:uniqueId val="{00000007-3AA8-4AE7-8EAD-B93656FF2ED8}"/>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baseline="0">
                <a:effectLst/>
              </a:rPr>
              <a:t>قاعدة بيانات الإنتاج الإبداعي للمحبوسين على خلفية سياسية داخل أماكن الأحتجاز المصرية (يناير 2011 - مارس 2019) - </a:t>
            </a:r>
            <a:r>
              <a:rPr lang="en-US" sz="1100" b="1" i="0" baseline="0">
                <a:effectLst/>
              </a:rPr>
              <a:t>Wikithawra Data Project</a:t>
            </a:r>
            <a:endParaRPr lang="ar-EG" sz="1100" b="1" i="0" baseline="0">
              <a:effectLst/>
            </a:endParaRPr>
          </a:p>
          <a:p>
            <a:pPr>
              <a:defRPr/>
            </a:pPr>
            <a:r>
              <a:rPr lang="ar-EG" sz="1300" b="1" i="0" baseline="0">
                <a:effectLst/>
              </a:rPr>
              <a:t>توزيع الإنتاجات الإبداعية وفقاً لنوع المنتج الإبداعي والنوع الإجتماعي لصاحب المنتج الإبداعي</a:t>
            </a:r>
            <a:endParaRPr lang="en-US" sz="1300">
              <a:effectLst/>
            </a:endParaRPr>
          </a:p>
        </c:rich>
      </c:tx>
      <c:layout>
        <c:manualLayout>
          <c:xMode val="edge"/>
          <c:yMode val="edge"/>
          <c:x val="0.14598515336533088"/>
          <c:y val="6.7944526491359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9650542956791914E-2"/>
          <c:y val="0.24820795356028552"/>
          <c:w val="0.82292577305979897"/>
          <c:h val="0.5749751019264886"/>
        </c:manualLayout>
      </c:layout>
      <c:barChart>
        <c:barDir val="col"/>
        <c:grouping val="stacked"/>
        <c:varyColors val="0"/>
        <c:ser>
          <c:idx val="1"/>
          <c:order val="1"/>
          <c:tx>
            <c:strRef>
              <c:f>stats!$B$68</c:f>
              <c:strCache>
                <c:ptCount val="1"/>
                <c:pt idx="0">
                  <c:v>أنثى</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dLbl>
              <c:idx val="0"/>
              <c:layout>
                <c:manualLayout>
                  <c:x val="0"/>
                  <c:y val="-0.31220497184773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A-46BA-B6B8-C30048E4A84D}"/>
                </c:ext>
              </c:extLst>
            </c:dLbl>
            <c:dLbl>
              <c:idx val="3"/>
              <c:layout>
                <c:manualLayout>
                  <c:x val="-6.0874369185797338E-17"/>
                  <c:y val="-5.193106904228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A-46BA-B6B8-C30048E4A84D}"/>
                </c:ext>
              </c:extLst>
            </c:dLbl>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stats!$C$68:$I$68</c:f>
              <c:numCache>
                <c:formatCode>#,##0</c:formatCode>
                <c:ptCount val="7"/>
                <c:pt idx="0">
                  <c:v>16</c:v>
                </c:pt>
                <c:pt idx="1">
                  <c:v>0</c:v>
                </c:pt>
                <c:pt idx="2">
                  <c:v>0</c:v>
                </c:pt>
                <c:pt idx="3">
                  <c:v>2</c:v>
                </c:pt>
                <c:pt idx="4">
                  <c:v>0</c:v>
                </c:pt>
                <c:pt idx="5">
                  <c:v>0</c:v>
                </c:pt>
                <c:pt idx="6">
                  <c:v>0</c:v>
                </c:pt>
              </c:numCache>
            </c:numRef>
          </c:val>
          <c:extLst>
            <c:ext xmlns:c16="http://schemas.microsoft.com/office/drawing/2014/chart" uri="{C3380CC4-5D6E-409C-BE32-E72D297353CC}">
              <c16:uniqueId val="{00000002-3D5A-46BA-B6B8-C30048E4A84D}"/>
            </c:ext>
          </c:extLst>
        </c:ser>
        <c:dLbls>
          <c:showLegendKey val="0"/>
          <c:showVal val="1"/>
          <c:showCatName val="0"/>
          <c:showSerName val="0"/>
          <c:showPercent val="0"/>
          <c:showBubbleSize val="0"/>
        </c:dLbls>
        <c:gapWidth val="219"/>
        <c:overlap val="100"/>
        <c:axId val="896877071"/>
        <c:axId val="896878735"/>
      </c:barChart>
      <c:barChart>
        <c:barDir val="col"/>
        <c:grouping val="stacked"/>
        <c:varyColors val="0"/>
        <c:ser>
          <c:idx val="0"/>
          <c:order val="0"/>
          <c:tx>
            <c:strRef>
              <c:f>stats!$B$67</c:f>
              <c:strCache>
                <c:ptCount val="1"/>
                <c:pt idx="0">
                  <c:v>ذكر</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dLbl>
              <c:idx val="0"/>
              <c:layout>
                <c:manualLayout>
                  <c:x val="-1.518463624368692E-17"/>
                  <c:y val="4.8804782407528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A-46BA-B6B8-C30048E4A84D}"/>
                </c:ext>
              </c:extLst>
            </c:dLbl>
            <c:dLbl>
              <c:idx val="1"/>
              <c:layout>
                <c:manualLayout>
                  <c:x val="0"/>
                  <c:y val="-4.2297478086524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A-46BA-B6B8-C30048E4A84D}"/>
                </c:ext>
              </c:extLst>
            </c:dLbl>
            <c:dLbl>
              <c:idx val="2"/>
              <c:layout>
                <c:manualLayout>
                  <c:x val="0"/>
                  <c:y val="-2.9282869444517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A-46BA-B6B8-C30048E4A84D}"/>
                </c:ext>
              </c:extLst>
            </c:dLbl>
            <c:dLbl>
              <c:idx val="3"/>
              <c:layout>
                <c:manualLayout>
                  <c:x val="1.6565249081345462E-3"/>
                  <c:y val="-1.6268260802509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A-46BA-B6B8-C30048E4A84D}"/>
                </c:ext>
              </c:extLst>
            </c:dLbl>
            <c:dLbl>
              <c:idx val="4"/>
              <c:layout>
                <c:manualLayout>
                  <c:x val="-3.3130498162692139E-3"/>
                  <c:y val="-3.579017376552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A-46BA-B6B8-C30048E4A84D}"/>
                </c:ext>
              </c:extLst>
            </c:dLbl>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stats!$C$67:$I$67</c:f>
              <c:numCache>
                <c:formatCode>#,##0</c:formatCode>
                <c:ptCount val="7"/>
                <c:pt idx="0">
                  <c:v>62</c:v>
                </c:pt>
                <c:pt idx="1">
                  <c:v>0</c:v>
                </c:pt>
                <c:pt idx="2">
                  <c:v>39</c:v>
                </c:pt>
                <c:pt idx="3">
                  <c:v>0</c:v>
                </c:pt>
                <c:pt idx="4">
                  <c:v>1</c:v>
                </c:pt>
                <c:pt idx="5">
                  <c:v>0</c:v>
                </c:pt>
                <c:pt idx="6">
                  <c:v>0</c:v>
                </c:pt>
              </c:numCache>
            </c:numRef>
          </c:val>
          <c:extLst>
            <c:ext xmlns:c16="http://schemas.microsoft.com/office/drawing/2014/chart" uri="{C3380CC4-5D6E-409C-BE32-E72D297353CC}">
              <c16:uniqueId val="{00000008-3D5A-46BA-B6B8-C30048E4A84D}"/>
            </c:ext>
          </c:extLst>
        </c:ser>
        <c:dLbls>
          <c:showLegendKey val="0"/>
          <c:showVal val="1"/>
          <c:showCatName val="0"/>
          <c:showSerName val="0"/>
          <c:showPercent val="0"/>
          <c:showBubbleSize val="0"/>
        </c:dLbls>
        <c:gapWidth val="219"/>
        <c:overlap val="100"/>
        <c:axId val="928692351"/>
        <c:axId val="79413241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valAx>
        <c:axId val="79413241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928692351"/>
        <c:crosses val="max"/>
        <c:crossBetween val="between"/>
      </c:valAx>
      <c:catAx>
        <c:axId val="928692351"/>
        <c:scaling>
          <c:orientation val="minMax"/>
        </c:scaling>
        <c:delete val="1"/>
        <c:axPos val="b"/>
        <c:numFmt formatCode="General" sourceLinked="1"/>
        <c:majorTickMark val="out"/>
        <c:minorTickMark val="none"/>
        <c:tickLblPos val="nextTo"/>
        <c:crossAx val="794132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والفئة العمرية لصاحب المنتج الإبداعي</a:t>
            </a:r>
            <a:endParaRPr lang="en-US" sz="1300"/>
          </a:p>
        </c:rich>
      </c:tx>
      <c:layout>
        <c:manualLayout>
          <c:xMode val="edge"/>
          <c:yMode val="edge"/>
          <c:x val="0.14184609211020124"/>
          <c:y val="5.935377462602767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1722989879183394E-2"/>
          <c:y val="0.2225276223832883"/>
          <c:w val="0.9080698448686132"/>
          <c:h val="0.62394736415671248"/>
        </c:manualLayout>
      </c:layout>
      <c:barChart>
        <c:barDir val="col"/>
        <c:grouping val="clustered"/>
        <c:varyColors val="0"/>
        <c:ser>
          <c:idx val="1"/>
          <c:order val="1"/>
          <c:tx>
            <c:strRef>
              <c:f>stats!$D$82</c:f>
              <c:strCache>
                <c:ptCount val="1"/>
                <c:pt idx="0">
                  <c:v>تصميم وإهداء</c:v>
                </c:pt>
              </c:strCache>
            </c:strRef>
          </c:tx>
          <c:spPr>
            <a:solidFill>
              <a:schemeClr val="accent2"/>
            </a:soli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rect">
                  <a:fillToRect l="100000" t="100000"/>
                </a:path>
                <a:tileRect r="-100000" b="-100000"/>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stats!$D$83:$D$88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A54-4157-BF8E-AE58ECD52D6C}"/>
            </c:ext>
          </c:extLst>
        </c:ser>
        <c:ser>
          <c:idx val="0"/>
          <c:order val="0"/>
          <c:tx>
            <c:strRef>
              <c:f>stats!$C$82</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dLbls>
            <c:spPr>
              <a:solidFill>
                <a:srgbClr val="0070C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stats!$C$83:$C$88</c:f>
              <c:numCache>
                <c:formatCode>#,##0</c:formatCode>
                <c:ptCount val="6"/>
                <c:pt idx="0">
                  <c:v>1</c:v>
                </c:pt>
                <c:pt idx="1">
                  <c:v>25</c:v>
                </c:pt>
                <c:pt idx="2">
                  <c:v>6</c:v>
                </c:pt>
                <c:pt idx="3">
                  <c:v>0</c:v>
                </c:pt>
                <c:pt idx="4">
                  <c:v>5</c:v>
                </c:pt>
                <c:pt idx="5">
                  <c:v>41</c:v>
                </c:pt>
              </c:numCache>
            </c:numRef>
          </c:val>
          <c:extLst>
            <c:ext xmlns:c16="http://schemas.microsoft.com/office/drawing/2014/chart" uri="{C3380CC4-5D6E-409C-BE32-E72D297353CC}">
              <c16:uniqueId val="{00000001-9A54-4157-BF8E-AE58ECD52D6C}"/>
            </c:ext>
          </c:extLst>
        </c:ser>
        <c:ser>
          <c:idx val="2"/>
          <c:order val="2"/>
          <c:tx>
            <c:strRef>
              <c:f>stats!$E$82</c:f>
              <c:strCache>
                <c:ptCount val="1"/>
                <c:pt idx="0">
                  <c:v>رسم</c:v>
                </c:pt>
              </c:strCache>
            </c:strRef>
          </c:tx>
          <c:spPr>
            <a:solidFill>
              <a:schemeClr val="bg2">
                <a:lumMod val="75000"/>
              </a:schemeClr>
            </a:soli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stats!$E$83:$E$88</c:f>
              <c:numCache>
                <c:formatCode>#,##0</c:formatCode>
                <c:ptCount val="6"/>
                <c:pt idx="0">
                  <c:v>0</c:v>
                </c:pt>
                <c:pt idx="1">
                  <c:v>39</c:v>
                </c:pt>
                <c:pt idx="2">
                  <c:v>0</c:v>
                </c:pt>
                <c:pt idx="3">
                  <c:v>0</c:v>
                </c:pt>
                <c:pt idx="4">
                  <c:v>0</c:v>
                </c:pt>
                <c:pt idx="5">
                  <c:v>0</c:v>
                </c:pt>
              </c:numCache>
            </c:numRef>
          </c:val>
          <c:extLst>
            <c:ext xmlns:c16="http://schemas.microsoft.com/office/drawing/2014/chart" uri="{C3380CC4-5D6E-409C-BE32-E72D297353CC}">
              <c16:uniqueId val="{00000002-9A54-4157-BF8E-AE58ECD52D6C}"/>
            </c:ext>
          </c:extLst>
        </c:ser>
        <c:ser>
          <c:idx val="3"/>
          <c:order val="3"/>
          <c:tx>
            <c:strRef>
              <c:f>stats!$F$82</c:f>
              <c:strCache>
                <c:ptCount val="1"/>
                <c:pt idx="0">
                  <c:v>صُنع في السجن</c:v>
                </c:pt>
              </c:strCache>
            </c:strRef>
          </c:tx>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stats!$F$83:$F$88</c:f>
              <c:numCache>
                <c:formatCode>#,##0</c:formatCode>
                <c:ptCount val="6"/>
                <c:pt idx="0">
                  <c:v>0</c:v>
                </c:pt>
                <c:pt idx="1">
                  <c:v>2</c:v>
                </c:pt>
                <c:pt idx="2">
                  <c:v>0</c:v>
                </c:pt>
                <c:pt idx="3">
                  <c:v>0</c:v>
                </c:pt>
                <c:pt idx="4">
                  <c:v>0</c:v>
                </c:pt>
                <c:pt idx="5">
                  <c:v>0</c:v>
                </c:pt>
              </c:numCache>
            </c:numRef>
          </c:val>
          <c:extLst>
            <c:ext xmlns:c16="http://schemas.microsoft.com/office/drawing/2014/chart" uri="{C3380CC4-5D6E-409C-BE32-E72D297353CC}">
              <c16:uniqueId val="{00000003-9A54-4157-BF8E-AE58ECD52D6C}"/>
            </c:ext>
          </c:extLst>
        </c:ser>
        <c:ser>
          <c:idx val="4"/>
          <c:order val="4"/>
          <c:tx>
            <c:strRef>
              <c:f>stats!$G$82</c:f>
              <c:strCache>
                <c:ptCount val="1"/>
                <c:pt idx="0">
                  <c:v>قصيدة</c:v>
                </c:pt>
              </c:strCache>
            </c:strRef>
          </c:tx>
          <c:spPr>
            <a:solidFill>
              <a:srgbClr val="3A61A8"/>
            </a:solidFill>
            <a:ln>
              <a:noFill/>
            </a:ln>
            <a:effectLst/>
          </c:spPr>
          <c:invertIfNegative val="0"/>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stats!$G$83:$G$88</c:f>
              <c:numCache>
                <c:formatCode>#,##0</c:formatCode>
                <c:ptCount val="6"/>
                <c:pt idx="0">
                  <c:v>0</c:v>
                </c:pt>
                <c:pt idx="1">
                  <c:v>0</c:v>
                </c:pt>
                <c:pt idx="2">
                  <c:v>1</c:v>
                </c:pt>
                <c:pt idx="3">
                  <c:v>0</c:v>
                </c:pt>
                <c:pt idx="4">
                  <c:v>0</c:v>
                </c:pt>
                <c:pt idx="5">
                  <c:v>0</c:v>
                </c:pt>
              </c:numCache>
            </c:numRef>
          </c:val>
          <c:extLst>
            <c:ext xmlns:c16="http://schemas.microsoft.com/office/drawing/2014/chart" uri="{C3380CC4-5D6E-409C-BE32-E72D297353CC}">
              <c16:uniqueId val="{00000004-9A54-4157-BF8E-AE58ECD52D6C}"/>
            </c:ext>
          </c:extLst>
        </c:ser>
        <c:ser>
          <c:idx val="5"/>
          <c:order val="5"/>
          <c:tx>
            <c:strRef>
              <c:f>stats!$H$82</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a:outerShdw blurRad="50800" dist="50800" dir="5400000" algn="ctr" rotWithShape="0">
                <a:srgbClr val="29467B"/>
              </a:outerShdw>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stats!$H$83:$H$88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9A54-4157-BF8E-AE58ECD52D6C}"/>
            </c:ext>
          </c:extLst>
        </c:ser>
        <c:ser>
          <c:idx val="6"/>
          <c:order val="6"/>
          <c:tx>
            <c:strRef>
              <c:f>stats!$I$82</c:f>
              <c:strCache>
                <c:ptCount val="1"/>
                <c:pt idx="0">
                  <c:v>مجلة</c:v>
                </c:pt>
              </c:strCache>
            </c:strRef>
          </c:tx>
          <c:spPr>
            <a:solidFill>
              <a:schemeClr val="accent4">
                <a:lumMod val="60000"/>
                <a:lumOff val="40000"/>
              </a:schemeClr>
            </a:solidFill>
            <a:ln>
              <a:noFill/>
            </a:ln>
            <a:effectLst/>
          </c:spPr>
          <c:invertIfNegative val="0"/>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stats!$I$83:$I$88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9A54-4157-BF8E-AE58ECD52D6C}"/>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141509679149775"/>
          <c:y val="0.93288944754041914"/>
          <c:w val="0.39981027390210966"/>
          <c:h val="4.552736168647993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sz="1100"/>
              <a:t>Chart </a:t>
            </a: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لنوع المنتج الإبداعي وفئة الوظيفة لصاحب المنتج الإبداعي</a:t>
            </a:r>
            <a:endParaRPr lang="en-US" sz="1300"/>
          </a:p>
          <a:p>
            <a:pPr>
              <a:defRPr/>
            </a:pPr>
            <a:endParaRPr lang="en-US"/>
          </a:p>
        </c:rich>
      </c:tx>
      <c:layout>
        <c:manualLayout>
          <c:xMode val="edge"/>
          <c:yMode val="edge"/>
          <c:x val="0.11171717192719093"/>
          <c:y val="3.501600322545958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2036068195557188"/>
          <c:y val="0.19405573464390777"/>
          <c:w val="0.73826562496014536"/>
          <c:h val="0.6435997199175606"/>
        </c:manualLayout>
      </c:layout>
      <c:barChart>
        <c:barDir val="bar"/>
        <c:grouping val="stacked"/>
        <c:varyColors val="0"/>
        <c:ser>
          <c:idx val="1"/>
          <c:order val="1"/>
          <c:tx>
            <c:strRef>
              <c:f>stats!$D$94</c:f>
              <c:strCache>
                <c:ptCount val="1"/>
                <c:pt idx="0">
                  <c:v>تصميم وإهداء</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stats!$D$95:$D$106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51E-45DF-8223-70E5C8170303}"/>
            </c:ext>
          </c:extLst>
        </c:ser>
        <c:ser>
          <c:idx val="0"/>
          <c:order val="0"/>
          <c:tx>
            <c:strRef>
              <c:f>stats!$C$94</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stats!$C$95:$C$106</c:f>
              <c:numCache>
                <c:formatCode>#,##0</c:formatCode>
                <c:ptCount val="12"/>
                <c:pt idx="0">
                  <c:v>2</c:v>
                </c:pt>
                <c:pt idx="1">
                  <c:v>19</c:v>
                </c:pt>
                <c:pt idx="2">
                  <c:v>0</c:v>
                </c:pt>
                <c:pt idx="3">
                  <c:v>0</c:v>
                </c:pt>
                <c:pt idx="4">
                  <c:v>1</c:v>
                </c:pt>
                <c:pt idx="5">
                  <c:v>13</c:v>
                </c:pt>
                <c:pt idx="6">
                  <c:v>1</c:v>
                </c:pt>
                <c:pt idx="7">
                  <c:v>3</c:v>
                </c:pt>
                <c:pt idx="8">
                  <c:v>1</c:v>
                </c:pt>
                <c:pt idx="9">
                  <c:v>0</c:v>
                </c:pt>
                <c:pt idx="10">
                  <c:v>0</c:v>
                </c:pt>
                <c:pt idx="11">
                  <c:v>38</c:v>
                </c:pt>
              </c:numCache>
            </c:numRef>
          </c:val>
          <c:extLst>
            <c:ext xmlns:c16="http://schemas.microsoft.com/office/drawing/2014/chart" uri="{C3380CC4-5D6E-409C-BE32-E72D297353CC}">
              <c16:uniqueId val="{00000001-651E-45DF-8223-70E5C8170303}"/>
            </c:ext>
          </c:extLst>
        </c:ser>
        <c:ser>
          <c:idx val="2"/>
          <c:order val="2"/>
          <c:tx>
            <c:strRef>
              <c:f>stats!$E$94</c:f>
              <c:strCache>
                <c:ptCount val="1"/>
                <c:pt idx="0">
                  <c:v>رسم</c:v>
                </c:pt>
              </c:strCache>
            </c:strRef>
          </c:tx>
          <c:spPr>
            <a:solidFill>
              <a:schemeClr val="accent3"/>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stats!$E$95:$E$106</c:f>
              <c:numCache>
                <c:formatCode>#,##0</c:formatCode>
                <c:ptCount val="12"/>
                <c:pt idx="0">
                  <c:v>0</c:v>
                </c:pt>
                <c:pt idx="1">
                  <c:v>39</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51E-45DF-8223-70E5C8170303}"/>
            </c:ext>
          </c:extLst>
        </c:ser>
        <c:ser>
          <c:idx val="3"/>
          <c:order val="3"/>
          <c:tx>
            <c:strRef>
              <c:f>stats!$F$94</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stats!$F$95:$F$106</c:f>
              <c:numCache>
                <c:formatCode>#,##0</c:formatCode>
                <c:ptCount val="12"/>
                <c:pt idx="0">
                  <c:v>0</c:v>
                </c:pt>
                <c:pt idx="1">
                  <c:v>0</c:v>
                </c:pt>
                <c:pt idx="2">
                  <c:v>0</c:v>
                </c:pt>
                <c:pt idx="3">
                  <c:v>0</c:v>
                </c:pt>
                <c:pt idx="4">
                  <c:v>0</c:v>
                </c:pt>
                <c:pt idx="5">
                  <c:v>2</c:v>
                </c:pt>
                <c:pt idx="6">
                  <c:v>0</c:v>
                </c:pt>
                <c:pt idx="7">
                  <c:v>0</c:v>
                </c:pt>
                <c:pt idx="8">
                  <c:v>0</c:v>
                </c:pt>
                <c:pt idx="9">
                  <c:v>0</c:v>
                </c:pt>
                <c:pt idx="10">
                  <c:v>0</c:v>
                </c:pt>
                <c:pt idx="11">
                  <c:v>0</c:v>
                </c:pt>
              </c:numCache>
            </c:numRef>
          </c:val>
          <c:extLst>
            <c:ext xmlns:c16="http://schemas.microsoft.com/office/drawing/2014/chart" uri="{C3380CC4-5D6E-409C-BE32-E72D297353CC}">
              <c16:uniqueId val="{00000003-651E-45DF-8223-70E5C8170303}"/>
            </c:ext>
          </c:extLst>
        </c:ser>
        <c:ser>
          <c:idx val="4"/>
          <c:order val="4"/>
          <c:tx>
            <c:strRef>
              <c:f>stats!$G$94</c:f>
              <c:strCache>
                <c:ptCount val="1"/>
                <c:pt idx="0">
                  <c:v>قصيدة</c:v>
                </c:pt>
              </c:strCache>
            </c:strRef>
          </c:tx>
          <c:spPr>
            <a:solidFill>
              <a:schemeClr val="accent5"/>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stats!$G$95:$G$106</c:f>
              <c:numCache>
                <c:formatCode>#,##0</c:formatCode>
                <c:ptCount val="12"/>
                <c:pt idx="0">
                  <c:v>0</c:v>
                </c:pt>
                <c:pt idx="1">
                  <c:v>0</c:v>
                </c:pt>
                <c:pt idx="2">
                  <c:v>0</c:v>
                </c:pt>
                <c:pt idx="3">
                  <c:v>0</c:v>
                </c:pt>
                <c:pt idx="4">
                  <c:v>0</c:v>
                </c:pt>
                <c:pt idx="5">
                  <c:v>1</c:v>
                </c:pt>
                <c:pt idx="6">
                  <c:v>0</c:v>
                </c:pt>
                <c:pt idx="7">
                  <c:v>0</c:v>
                </c:pt>
                <c:pt idx="8">
                  <c:v>0</c:v>
                </c:pt>
                <c:pt idx="9">
                  <c:v>0</c:v>
                </c:pt>
                <c:pt idx="10">
                  <c:v>0</c:v>
                </c:pt>
                <c:pt idx="11">
                  <c:v>0</c:v>
                </c:pt>
              </c:numCache>
            </c:numRef>
          </c:val>
          <c:extLst>
            <c:ext xmlns:c16="http://schemas.microsoft.com/office/drawing/2014/chart" uri="{C3380CC4-5D6E-409C-BE32-E72D297353CC}">
              <c16:uniqueId val="{00000004-651E-45DF-8223-70E5C8170303}"/>
            </c:ext>
          </c:extLst>
        </c:ser>
        <c:ser>
          <c:idx val="5"/>
          <c:order val="5"/>
          <c:tx>
            <c:strRef>
              <c:f>stats!$H$94</c:f>
              <c:strCache>
                <c:ptCount val="1"/>
                <c:pt idx="0">
                  <c:v>رواية</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stats!$H$95:$H$106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51E-45DF-8223-70E5C8170303}"/>
            </c:ext>
          </c:extLst>
        </c:ser>
        <c:ser>
          <c:idx val="6"/>
          <c:order val="6"/>
          <c:tx>
            <c:strRef>
              <c:f>stats!$I$94</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stats!$I$95:$I$106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651E-45DF-8223-70E5C8170303}"/>
            </c:ext>
          </c:extLst>
        </c:ser>
        <c:dLbls>
          <c:showLegendKey val="0"/>
          <c:showVal val="0"/>
          <c:showCatName val="0"/>
          <c:showSerName val="0"/>
          <c:showPercent val="0"/>
          <c:showBubbleSize val="0"/>
        </c:dLbls>
        <c:gapWidth val="219"/>
        <c:overlap val="100"/>
        <c:axId val="896877071"/>
        <c:axId val="896878735"/>
      </c:barChart>
      <c:valAx>
        <c:axId val="896878735"/>
        <c:scaling>
          <c:orientation val="minMax"/>
        </c:scaling>
        <c:delete val="0"/>
        <c:axPos val="b"/>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spPr>
        <a:noFill/>
        <a:ln>
          <a:noFill/>
        </a:ln>
        <a:effectLst/>
      </c:spPr>
    </c:plotArea>
    <c:legend>
      <c:legendPos val="b"/>
      <c:layout>
        <c:manualLayout>
          <c:xMode val="edge"/>
          <c:yMode val="edge"/>
          <c:x val="0.25754605666000979"/>
          <c:y val="0.8984758600606958"/>
          <c:w val="0.46642388656770417"/>
          <c:h val="5.034690445594017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وسنة تحرير/نشر المنتج الإبداعي</a:t>
            </a:r>
            <a:endParaRPr lang="en-US" sz="1300"/>
          </a:p>
        </c:rich>
      </c:tx>
      <c:layout>
        <c:manualLayout>
          <c:xMode val="edge"/>
          <c:yMode val="edge"/>
          <c:x val="9.2989727338564226E-2"/>
          <c:y val="5.30495884616364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6748539994144563E-2"/>
          <c:y val="0.21981801755766839"/>
          <c:w val="0.86612439712159273"/>
          <c:h val="0.64462311998859789"/>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10"/>
                <c:pt idx="0">
                  <c:v>0</c:v>
                </c:pt>
                <c:pt idx="1">
                  <c:v>0</c:v>
                </c:pt>
                <c:pt idx="2">
                  <c:v>7</c:v>
                </c:pt>
                <c:pt idx="3">
                  <c:v>262</c:v>
                </c:pt>
                <c:pt idx="4">
                  <c:v>173</c:v>
                </c:pt>
                <c:pt idx="5">
                  <c:v>88</c:v>
                </c:pt>
                <c:pt idx="6">
                  <c:v>24</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0-36AD-4121-95E9-0276CB024FAE}"/>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val>
            <c:numRef>
              <c:f>stats!#REF!</c:f>
              <c:numCache>
                <c:formatCode>#,##0</c:formatCode>
                <c:ptCount val="10"/>
                <c:pt idx="0">
                  <c:v>9</c:v>
                </c:pt>
                <c:pt idx="1">
                  <c:v>4</c:v>
                </c:pt>
                <c:pt idx="2">
                  <c:v>67</c:v>
                </c:pt>
                <c:pt idx="3">
                  <c:v>610</c:v>
                </c:pt>
                <c:pt idx="4">
                  <c:v>397</c:v>
                </c:pt>
                <c:pt idx="5">
                  <c:v>260</c:v>
                </c:pt>
                <c:pt idx="6">
                  <c:v>143</c:v>
                </c:pt>
                <c:pt idx="7">
                  <c:v>96</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1-36AD-4121-95E9-0276CB024FAE}"/>
            </c:ext>
          </c:extLst>
        </c:ser>
        <c:ser>
          <c:idx val="2"/>
          <c:order val="2"/>
          <c:spPr>
            <a:solidFill>
              <a:schemeClr val="accent3"/>
            </a:solidFill>
            <a:ln>
              <a:noFill/>
            </a:ln>
            <a:effectLst/>
          </c:spPr>
          <c:invertIfNegative val="0"/>
          <c:val>
            <c:numRef>
              <c:f>stats!#REF!</c:f>
              <c:numCache>
                <c:formatCode>#,##0</c:formatCode>
                <c:ptCount val="10"/>
                <c:pt idx="0">
                  <c:v>0</c:v>
                </c:pt>
                <c:pt idx="1">
                  <c:v>1</c:v>
                </c:pt>
                <c:pt idx="2">
                  <c:v>2</c:v>
                </c:pt>
                <c:pt idx="3">
                  <c:v>26</c:v>
                </c:pt>
                <c:pt idx="4">
                  <c:v>9</c:v>
                </c:pt>
                <c:pt idx="5">
                  <c:v>3</c:v>
                </c:pt>
                <c:pt idx="6">
                  <c:v>2</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2-36AD-4121-95E9-0276CB024FAE}"/>
            </c:ext>
          </c:extLst>
        </c:ser>
        <c:ser>
          <c:idx val="3"/>
          <c:order val="3"/>
          <c:spPr>
            <a:solidFill>
              <a:srgbClr val="92D050"/>
            </a:solidFill>
            <a:ln>
              <a:noFill/>
            </a:ln>
            <a:effectLst/>
          </c:spPr>
          <c:invertIfNegative val="0"/>
          <c:val>
            <c:numRef>
              <c:f>stats!#REF!</c:f>
              <c:numCache>
                <c:formatCode>#,##0</c:formatCode>
                <c:ptCount val="10"/>
                <c:pt idx="0">
                  <c:v>0</c:v>
                </c:pt>
                <c:pt idx="1">
                  <c:v>0</c:v>
                </c:pt>
                <c:pt idx="2">
                  <c:v>2</c:v>
                </c:pt>
                <c:pt idx="3">
                  <c:v>19</c:v>
                </c:pt>
                <c:pt idx="4">
                  <c:v>11</c:v>
                </c:pt>
                <c:pt idx="5">
                  <c:v>11</c:v>
                </c:pt>
                <c:pt idx="6">
                  <c:v>12</c:v>
                </c:pt>
                <c:pt idx="7">
                  <c:v>4</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3-36AD-4121-95E9-0276CB024FAE}"/>
            </c:ext>
          </c:extLst>
        </c:ser>
        <c:ser>
          <c:idx val="4"/>
          <c:order val="4"/>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val>
            <c:numRef>
              <c:f>stats!#REF!</c:f>
              <c:numCache>
                <c:formatCode>#,##0</c:formatCode>
                <c:ptCount val="10"/>
                <c:pt idx="0">
                  <c:v>0</c:v>
                </c:pt>
                <c:pt idx="1">
                  <c:v>1</c:v>
                </c:pt>
                <c:pt idx="2">
                  <c:v>2</c:v>
                </c:pt>
                <c:pt idx="3">
                  <c:v>47</c:v>
                </c:pt>
                <c:pt idx="4">
                  <c:v>29</c:v>
                </c:pt>
                <c:pt idx="5">
                  <c:v>31</c:v>
                </c:pt>
                <c:pt idx="6">
                  <c:v>16</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4-36AD-4121-95E9-0276CB024FAE}"/>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والعهد الرئاسي لتحرير/نشر المنتج الإبداعي</a:t>
            </a:r>
            <a:endParaRPr lang="en-US" sz="1300"/>
          </a:p>
        </c:rich>
      </c:tx>
      <c:layout>
        <c:manualLayout>
          <c:xMode val="edge"/>
          <c:yMode val="edge"/>
          <c:x val="0.17713374484748673"/>
          <c:y val="5.61056081310426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9658792650918639E-2"/>
          <c:y val="0.23653238724815559"/>
          <c:w val="0.85339474555971762"/>
          <c:h val="0.62567590942249696"/>
        </c:manualLayout>
      </c:layout>
      <c:barChart>
        <c:barDir val="col"/>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0-916A-491B-861A-674A49945C4C}"/>
            </c:ext>
          </c:extLst>
        </c:ser>
        <c:ser>
          <c:idx val="0"/>
          <c:order val="0"/>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1-916A-491B-861A-674A49945C4C}"/>
            </c:ext>
          </c:extLst>
        </c:ser>
        <c:ser>
          <c:idx val="2"/>
          <c:order val="2"/>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2-916A-491B-861A-674A49945C4C}"/>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3-916A-491B-861A-674A49945C4C}"/>
            </c:ext>
          </c:extLst>
        </c:ser>
        <c:ser>
          <c:idx val="4"/>
          <c:order val="4"/>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4-916A-491B-861A-674A49945C4C}"/>
            </c:ext>
          </c:extLst>
        </c:ser>
        <c:dLbls>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695817547046167"/>
          <c:y val="0.95119953348407726"/>
          <c:w val="0.3906351888862149"/>
          <c:h val="3.944953182741561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والوضع القانوني لصاحب المنتج الإبداعي</a:t>
            </a:r>
            <a:endParaRPr lang="en-US" sz="1300"/>
          </a:p>
          <a:p>
            <a:pPr>
              <a:defRPr/>
            </a:pP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270455877481335"/>
          <c:y val="0.18475201247576675"/>
          <c:w val="0.82609102260275702"/>
          <c:h val="0.67872955702831173"/>
        </c:manualLayout>
      </c:layout>
      <c:barChart>
        <c:barDir val="bar"/>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0-01AD-4EA2-A6E8-E662A19A8AD4}"/>
            </c:ext>
          </c:extLst>
        </c:ser>
        <c:ser>
          <c:idx val="0"/>
          <c:order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1-01AD-4EA2-A6E8-E662A19A8AD4}"/>
            </c:ext>
          </c:extLst>
        </c:ser>
        <c:ser>
          <c:idx val="2"/>
          <c:order val="2"/>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2-01AD-4EA2-A6E8-E662A19A8AD4}"/>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3-01AD-4EA2-A6E8-E662A19A8AD4}"/>
            </c:ext>
          </c:extLst>
        </c:ser>
        <c:ser>
          <c:idx val="4"/>
          <c:order val="4"/>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4-01AD-4EA2-A6E8-E662A19A8AD4}"/>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والنوع الإجتماعي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8168014574170478E-2"/>
          <c:y val="0.16797349785974741"/>
          <c:w val="0.84227224764358211"/>
          <c:h val="0.68317942010604382"/>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4B21-42B7-A4FC-057D01DCD6BA}"/>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4B21-42B7-A4FC-057D01DCD6BA}"/>
            </c:ext>
          </c:extLst>
        </c:ser>
        <c:dLbls>
          <c:dLblPos val="in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233083</xdr:rowOff>
    </xdr:from>
    <xdr:to>
      <xdr:col>50</xdr:col>
      <xdr:colOff>22860</xdr:colOff>
      <xdr:row>22</xdr:row>
      <xdr:rowOff>22860</xdr:rowOff>
    </xdr:to>
    <xdr:graphicFrame macro="">
      <xdr:nvGraphicFramePr>
        <xdr:cNvPr id="94" name="Chart 93">
          <a:extLst>
            <a:ext uri="{FF2B5EF4-FFF2-40B4-BE49-F238E27FC236}">
              <a16:creationId xmlns:a16="http://schemas.microsoft.com/office/drawing/2014/main" id="{00000000-0008-0000-02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861060</xdr:colOff>
      <xdr:row>39</xdr:row>
      <xdr:rowOff>0</xdr:rowOff>
    </xdr:from>
    <xdr:to>
      <xdr:col>50</xdr:col>
      <xdr:colOff>0</xdr:colOff>
      <xdr:row>43</xdr:row>
      <xdr:rowOff>373380</xdr:rowOff>
    </xdr:to>
    <xdr:graphicFrame macro="">
      <xdr:nvGraphicFramePr>
        <xdr:cNvPr id="86" name="Chart 85">
          <a:extLst>
            <a:ext uri="{FF2B5EF4-FFF2-40B4-BE49-F238E27FC236}">
              <a16:creationId xmlns:a16="http://schemas.microsoft.com/office/drawing/2014/main" id="{00000000-0008-0000-02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845820</xdr:colOff>
      <xdr:row>45</xdr:row>
      <xdr:rowOff>365760</xdr:rowOff>
    </xdr:from>
    <xdr:to>
      <xdr:col>50</xdr:col>
      <xdr:colOff>38100</xdr:colOff>
      <xdr:row>56</xdr:row>
      <xdr:rowOff>167640</xdr:rowOff>
    </xdr:to>
    <xdr:graphicFrame macro="">
      <xdr:nvGraphicFramePr>
        <xdr:cNvPr id="87" name="Chart 86">
          <a:extLst>
            <a:ext uri="{FF2B5EF4-FFF2-40B4-BE49-F238E27FC236}">
              <a16:creationId xmlns:a16="http://schemas.microsoft.com/office/drawing/2014/main" id="{00000000-0008-0000-02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0</xdr:colOff>
      <xdr:row>57</xdr:row>
      <xdr:rowOff>380999</xdr:rowOff>
    </xdr:from>
    <xdr:to>
      <xdr:col>50</xdr:col>
      <xdr:colOff>15240</xdr:colOff>
      <xdr:row>70</xdr:row>
      <xdr:rowOff>205740</xdr:rowOff>
    </xdr:to>
    <xdr:graphicFrame macro="">
      <xdr:nvGraphicFramePr>
        <xdr:cNvPr id="88" name="Chart 87">
          <a:extLst>
            <a:ext uri="{FF2B5EF4-FFF2-40B4-BE49-F238E27FC236}">
              <a16:creationId xmlns:a16="http://schemas.microsoft.com/office/drawing/2014/main" id="{00000000-0008-0000-02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0</xdr:colOff>
      <xdr:row>71</xdr:row>
      <xdr:rowOff>228600</xdr:rowOff>
    </xdr:from>
    <xdr:to>
      <xdr:col>50</xdr:col>
      <xdr:colOff>22860</xdr:colOff>
      <xdr:row>87</xdr:row>
      <xdr:rowOff>236220</xdr:rowOff>
    </xdr:to>
    <xdr:graphicFrame macro="">
      <xdr:nvGraphicFramePr>
        <xdr:cNvPr id="89" name="Chart 88">
          <a:extLst>
            <a:ext uri="{FF2B5EF4-FFF2-40B4-BE49-F238E27FC236}">
              <a16:creationId xmlns:a16="http://schemas.microsoft.com/office/drawing/2014/main" id="{00000000-0008-0000-02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861060</xdr:colOff>
      <xdr:row>89</xdr:row>
      <xdr:rowOff>495299</xdr:rowOff>
    </xdr:from>
    <xdr:to>
      <xdr:col>49</xdr:col>
      <xdr:colOff>830580</xdr:colOff>
      <xdr:row>102</xdr:row>
      <xdr:rowOff>373380</xdr:rowOff>
    </xdr:to>
    <xdr:graphicFrame macro="">
      <xdr:nvGraphicFramePr>
        <xdr:cNvPr id="90" name="Chart 89">
          <a:extLst>
            <a:ext uri="{FF2B5EF4-FFF2-40B4-BE49-F238E27FC236}">
              <a16:creationId xmlns:a16="http://schemas.microsoft.com/office/drawing/2014/main" id="{00000000-0008-0000-02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861060</xdr:colOff>
      <xdr:row>104</xdr:row>
      <xdr:rowOff>373380</xdr:rowOff>
    </xdr:from>
    <xdr:to>
      <xdr:col>50</xdr:col>
      <xdr:colOff>22860</xdr:colOff>
      <xdr:row>109</xdr:row>
      <xdr:rowOff>0</xdr:rowOff>
    </xdr:to>
    <xdr:graphicFrame macro="">
      <xdr:nvGraphicFramePr>
        <xdr:cNvPr id="91" name="Chart 90">
          <a:extLst>
            <a:ext uri="{FF2B5EF4-FFF2-40B4-BE49-F238E27FC236}">
              <a16:creationId xmlns:a16="http://schemas.microsoft.com/office/drawing/2014/main" id="{00000000-0008-0000-02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7620</xdr:colOff>
      <xdr:row>109</xdr:row>
      <xdr:rowOff>0</xdr:rowOff>
    </xdr:from>
    <xdr:to>
      <xdr:col>50</xdr:col>
      <xdr:colOff>38100</xdr:colOff>
      <xdr:row>116</xdr:row>
      <xdr:rowOff>160020</xdr:rowOff>
    </xdr:to>
    <xdr:graphicFrame macro="">
      <xdr:nvGraphicFramePr>
        <xdr:cNvPr id="97" name="Chart 96">
          <a:extLst>
            <a:ext uri="{FF2B5EF4-FFF2-40B4-BE49-F238E27FC236}">
              <a16:creationId xmlns:a16="http://schemas.microsoft.com/office/drawing/2014/main" id="{00000000-0008-0000-02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0</xdr:colOff>
      <xdr:row>118</xdr:row>
      <xdr:rowOff>236220</xdr:rowOff>
    </xdr:from>
    <xdr:to>
      <xdr:col>50</xdr:col>
      <xdr:colOff>53340</xdr:colOff>
      <xdr:row>135</xdr:row>
      <xdr:rowOff>243840</xdr:rowOff>
    </xdr:to>
    <xdr:graphicFrame macro="">
      <xdr:nvGraphicFramePr>
        <xdr:cNvPr id="113" name="Chart 112">
          <a:extLst>
            <a:ext uri="{FF2B5EF4-FFF2-40B4-BE49-F238E27FC236}">
              <a16:creationId xmlns:a16="http://schemas.microsoft.com/office/drawing/2014/main" id="{00000000-0008-0000-02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7619</xdr:colOff>
      <xdr:row>137</xdr:row>
      <xdr:rowOff>0</xdr:rowOff>
    </xdr:from>
    <xdr:to>
      <xdr:col>49</xdr:col>
      <xdr:colOff>868679</xdr:colOff>
      <xdr:row>157</xdr:row>
      <xdr:rowOff>15240</xdr:rowOff>
    </xdr:to>
    <xdr:graphicFrame macro="">
      <xdr:nvGraphicFramePr>
        <xdr:cNvPr id="114" name="Chart 113">
          <a:extLst>
            <a:ext uri="{FF2B5EF4-FFF2-40B4-BE49-F238E27FC236}">
              <a16:creationId xmlns:a16="http://schemas.microsoft.com/office/drawing/2014/main" id="{00000000-0008-0000-02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15240</xdr:colOff>
      <xdr:row>158</xdr:row>
      <xdr:rowOff>243840</xdr:rowOff>
    </xdr:from>
    <xdr:to>
      <xdr:col>50</xdr:col>
      <xdr:colOff>7620</xdr:colOff>
      <xdr:row>174</xdr:row>
      <xdr:rowOff>220980</xdr:rowOff>
    </xdr:to>
    <xdr:graphicFrame macro="">
      <xdr:nvGraphicFramePr>
        <xdr:cNvPr id="115" name="Chart 114">
          <a:extLst>
            <a:ext uri="{FF2B5EF4-FFF2-40B4-BE49-F238E27FC236}">
              <a16:creationId xmlns:a16="http://schemas.microsoft.com/office/drawing/2014/main" id="{00000000-0008-0000-0200-00007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41</xdr:col>
      <xdr:colOff>0</xdr:colOff>
      <xdr:row>176</xdr:row>
      <xdr:rowOff>243840</xdr:rowOff>
    </xdr:from>
    <xdr:to>
      <xdr:col>49</xdr:col>
      <xdr:colOff>838200</xdr:colOff>
      <xdr:row>192</xdr:row>
      <xdr:rowOff>228600</xdr:rowOff>
    </xdr:to>
    <xdr:graphicFrame macro="">
      <xdr:nvGraphicFramePr>
        <xdr:cNvPr id="121" name="Chart 120">
          <a:extLst>
            <a:ext uri="{FF2B5EF4-FFF2-40B4-BE49-F238E27FC236}">
              <a16:creationId xmlns:a16="http://schemas.microsoft.com/office/drawing/2014/main" id="{00000000-0008-0000-02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40</xdr:col>
      <xdr:colOff>853440</xdr:colOff>
      <xdr:row>194</xdr:row>
      <xdr:rowOff>220979</xdr:rowOff>
    </xdr:from>
    <xdr:to>
      <xdr:col>50</xdr:col>
      <xdr:colOff>0</xdr:colOff>
      <xdr:row>215</xdr:row>
      <xdr:rowOff>7620</xdr:rowOff>
    </xdr:to>
    <xdr:graphicFrame macro="">
      <xdr:nvGraphicFramePr>
        <xdr:cNvPr id="122" name="Chart 121">
          <a:extLst>
            <a:ext uri="{FF2B5EF4-FFF2-40B4-BE49-F238E27FC236}">
              <a16:creationId xmlns:a16="http://schemas.microsoft.com/office/drawing/2014/main" id="{00000000-0008-0000-02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40</xdr:col>
      <xdr:colOff>861060</xdr:colOff>
      <xdr:row>216</xdr:row>
      <xdr:rowOff>0</xdr:rowOff>
    </xdr:from>
    <xdr:to>
      <xdr:col>49</xdr:col>
      <xdr:colOff>861060</xdr:colOff>
      <xdr:row>235</xdr:row>
      <xdr:rowOff>160019</xdr:rowOff>
    </xdr:to>
    <xdr:graphicFrame macro="">
      <xdr:nvGraphicFramePr>
        <xdr:cNvPr id="125" name="Chart 124">
          <a:extLst>
            <a:ext uri="{FF2B5EF4-FFF2-40B4-BE49-F238E27FC236}">
              <a16:creationId xmlns:a16="http://schemas.microsoft.com/office/drawing/2014/main" id="{00000000-0008-0000-0200-00007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7620</xdr:colOff>
      <xdr:row>23</xdr:row>
      <xdr:rowOff>236220</xdr:rowOff>
    </xdr:from>
    <xdr:to>
      <xdr:col>49</xdr:col>
      <xdr:colOff>822960</xdr:colOff>
      <xdr:row>39</xdr:row>
      <xdr:rowOff>0</xdr:rowOff>
    </xdr:to>
    <xdr:graphicFrame macro="">
      <xdr:nvGraphicFramePr>
        <xdr:cNvPr id="126" name="Chart 125">
          <a:extLst>
            <a:ext uri="{FF2B5EF4-FFF2-40B4-BE49-F238E27FC236}">
              <a16:creationId xmlns:a16="http://schemas.microsoft.com/office/drawing/2014/main" id="{00000000-0008-0000-0200-00007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oneCellAnchor>
    <xdr:from>
      <xdr:col>9</xdr:col>
      <xdr:colOff>668492</xdr:colOff>
      <xdr:row>0</xdr:row>
      <xdr:rowOff>241300</xdr:rowOff>
    </xdr:from>
    <xdr:ext cx="437643" cy="495300"/>
    <xdr:pic>
      <xdr:nvPicPr>
        <xdr:cNvPr id="2" name="Picture 1">
          <a:extLst>
            <a:ext uri="{FF2B5EF4-FFF2-40B4-BE49-F238E27FC236}">
              <a16:creationId xmlns:a16="http://schemas.microsoft.com/office/drawing/2014/main" id="{337505BB-89F8-4564-B6EF-D514AFB700A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40465" y="241300"/>
          <a:ext cx="437643" cy="495300"/>
        </a:xfrm>
        <a:prstGeom prst="rect">
          <a:avLst/>
        </a:prstGeom>
      </xdr:spPr>
    </xdr:pic>
    <xdr:clientData/>
  </xdr:oneCellAnchor>
  <xdr:oneCellAnchor>
    <xdr:from>
      <xdr:col>9</xdr:col>
      <xdr:colOff>666750</xdr:colOff>
      <xdr:row>28</xdr:row>
      <xdr:rowOff>-1</xdr:rowOff>
    </xdr:from>
    <xdr:ext cx="437643" cy="495300"/>
    <xdr:pic>
      <xdr:nvPicPr>
        <xdr:cNvPr id="3" name="Picture 2">
          <a:extLst>
            <a:ext uri="{FF2B5EF4-FFF2-40B4-BE49-F238E27FC236}">
              <a16:creationId xmlns:a16="http://schemas.microsoft.com/office/drawing/2014/main" id="{9B5C9BB8-1B0E-4788-9EA7-D4E4437A7ED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2" y="7151687"/>
          <a:ext cx="437643" cy="495300"/>
        </a:xfrm>
        <a:prstGeom prst="rect">
          <a:avLst/>
        </a:prstGeom>
      </xdr:spPr>
    </xdr:pic>
    <xdr:clientData/>
  </xdr:oneCellAnchor>
  <xdr:oneCellAnchor>
    <xdr:from>
      <xdr:col>9</xdr:col>
      <xdr:colOff>658812</xdr:colOff>
      <xdr:row>39</xdr:row>
      <xdr:rowOff>15874</xdr:rowOff>
    </xdr:from>
    <xdr:ext cx="437643" cy="495300"/>
    <xdr:pic>
      <xdr:nvPicPr>
        <xdr:cNvPr id="4" name="Picture 3">
          <a:extLst>
            <a:ext uri="{FF2B5EF4-FFF2-40B4-BE49-F238E27FC236}">
              <a16:creationId xmlns:a16="http://schemas.microsoft.com/office/drawing/2014/main" id="{F00BF364-AF57-4261-BE70-FD793C65252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10136187"/>
          <a:ext cx="437643" cy="495300"/>
        </a:xfrm>
        <a:prstGeom prst="rect">
          <a:avLst/>
        </a:prstGeom>
      </xdr:spPr>
    </xdr:pic>
    <xdr:clientData/>
  </xdr:oneCellAnchor>
  <xdr:oneCellAnchor>
    <xdr:from>
      <xdr:col>9</xdr:col>
      <xdr:colOff>690562</xdr:colOff>
      <xdr:row>53</xdr:row>
      <xdr:rowOff>-1</xdr:rowOff>
    </xdr:from>
    <xdr:ext cx="437643" cy="495300"/>
    <xdr:pic>
      <xdr:nvPicPr>
        <xdr:cNvPr id="5" name="Picture 4">
          <a:extLst>
            <a:ext uri="{FF2B5EF4-FFF2-40B4-BE49-F238E27FC236}">
              <a16:creationId xmlns:a16="http://schemas.microsoft.com/office/drawing/2014/main" id="{BF1A21A6-9D3F-46BB-B6E0-BBA420FB9E5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27920" y="15041562"/>
          <a:ext cx="437643" cy="495300"/>
        </a:xfrm>
        <a:prstGeom prst="rect">
          <a:avLst/>
        </a:prstGeom>
      </xdr:spPr>
    </xdr:pic>
    <xdr:clientData/>
  </xdr:oneCellAnchor>
  <xdr:oneCellAnchor>
    <xdr:from>
      <xdr:col>9</xdr:col>
      <xdr:colOff>658813</xdr:colOff>
      <xdr:row>62</xdr:row>
      <xdr:rowOff>222250</xdr:rowOff>
    </xdr:from>
    <xdr:ext cx="437643" cy="495300"/>
    <xdr:pic>
      <xdr:nvPicPr>
        <xdr:cNvPr id="6" name="Picture 5">
          <a:extLst>
            <a:ext uri="{FF2B5EF4-FFF2-40B4-BE49-F238E27FC236}">
              <a16:creationId xmlns:a16="http://schemas.microsoft.com/office/drawing/2014/main" id="{74282CB3-BB60-4576-99E0-611495CB221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69" y="18415000"/>
          <a:ext cx="437643" cy="495300"/>
        </a:xfrm>
        <a:prstGeom prst="rect">
          <a:avLst/>
        </a:prstGeom>
      </xdr:spPr>
    </xdr:pic>
    <xdr:clientData/>
  </xdr:oneCellAnchor>
  <xdr:oneCellAnchor>
    <xdr:from>
      <xdr:col>9</xdr:col>
      <xdr:colOff>658812</xdr:colOff>
      <xdr:row>79</xdr:row>
      <xdr:rowOff>-1</xdr:rowOff>
    </xdr:from>
    <xdr:ext cx="437643" cy="495300"/>
    <xdr:pic>
      <xdr:nvPicPr>
        <xdr:cNvPr id="7" name="Picture 6">
          <a:extLst>
            <a:ext uri="{FF2B5EF4-FFF2-40B4-BE49-F238E27FC236}">
              <a16:creationId xmlns:a16="http://schemas.microsoft.com/office/drawing/2014/main" id="{CD68D484-D999-4710-92C5-3EDCDFD3F63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22899687"/>
          <a:ext cx="437643" cy="495300"/>
        </a:xfrm>
        <a:prstGeom prst="rect">
          <a:avLst/>
        </a:prstGeom>
      </xdr:spPr>
    </xdr:pic>
    <xdr:clientData/>
  </xdr:oneCellAnchor>
  <xdr:oneCellAnchor>
    <xdr:from>
      <xdr:col>9</xdr:col>
      <xdr:colOff>666749</xdr:colOff>
      <xdr:row>90</xdr:row>
      <xdr:rowOff>206375</xdr:rowOff>
    </xdr:from>
    <xdr:ext cx="437643" cy="495300"/>
    <xdr:pic>
      <xdr:nvPicPr>
        <xdr:cNvPr id="8" name="Picture 7">
          <a:extLst>
            <a:ext uri="{FF2B5EF4-FFF2-40B4-BE49-F238E27FC236}">
              <a16:creationId xmlns:a16="http://schemas.microsoft.com/office/drawing/2014/main" id="{15AF2FD1-120E-4FEF-BE72-12E00BACB7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3" y="26074688"/>
          <a:ext cx="437643" cy="495300"/>
        </a:xfrm>
        <a:prstGeom prst="rect">
          <a:avLst/>
        </a:prstGeom>
      </xdr:spPr>
    </xdr:pic>
    <xdr:clientData/>
  </xdr:oneCellAnchor>
  <xdr:oneCellAnchor>
    <xdr:from>
      <xdr:col>10</xdr:col>
      <xdr:colOff>674688</xdr:colOff>
      <xdr:row>108</xdr:row>
      <xdr:rowOff>238125</xdr:rowOff>
    </xdr:from>
    <xdr:ext cx="437643" cy="495300"/>
    <xdr:pic>
      <xdr:nvPicPr>
        <xdr:cNvPr id="9" name="Picture 8">
          <a:extLst>
            <a:ext uri="{FF2B5EF4-FFF2-40B4-BE49-F238E27FC236}">
              <a16:creationId xmlns:a16="http://schemas.microsoft.com/office/drawing/2014/main" id="{B755962A-7F7C-4706-AC0A-1BEF2AF1E65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32551688"/>
          <a:ext cx="437643" cy="495300"/>
        </a:xfrm>
        <a:prstGeom prst="rect">
          <a:avLst/>
        </a:prstGeom>
      </xdr:spPr>
    </xdr:pic>
    <xdr:clientData/>
  </xdr:oneCellAnchor>
  <xdr:oneCellAnchor>
    <xdr:from>
      <xdr:col>6</xdr:col>
      <xdr:colOff>682625</xdr:colOff>
      <xdr:row>135</xdr:row>
      <xdr:rowOff>241300</xdr:rowOff>
    </xdr:from>
    <xdr:ext cx="437643" cy="495300"/>
    <xdr:pic>
      <xdr:nvPicPr>
        <xdr:cNvPr id="10" name="Picture 9">
          <a:extLst>
            <a:ext uri="{FF2B5EF4-FFF2-40B4-BE49-F238E27FC236}">
              <a16:creationId xmlns:a16="http://schemas.microsoft.com/office/drawing/2014/main" id="{26B45F40-D149-4727-94BB-28EBD7A973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20" y="39722425"/>
          <a:ext cx="437643" cy="495300"/>
        </a:xfrm>
        <a:prstGeom prst="rect">
          <a:avLst/>
        </a:prstGeom>
      </xdr:spPr>
    </xdr:pic>
    <xdr:clientData/>
  </xdr:oneCellAnchor>
  <xdr:oneCellAnchor>
    <xdr:from>
      <xdr:col>4</xdr:col>
      <xdr:colOff>732676</xdr:colOff>
      <xdr:row>163</xdr:row>
      <xdr:rowOff>0</xdr:rowOff>
    </xdr:from>
    <xdr:ext cx="371716" cy="420688"/>
    <xdr:pic>
      <xdr:nvPicPr>
        <xdr:cNvPr id="11" name="Picture 10">
          <a:extLst>
            <a:ext uri="{FF2B5EF4-FFF2-40B4-BE49-F238E27FC236}">
              <a16:creationId xmlns:a16="http://schemas.microsoft.com/office/drawing/2014/main" id="{C8540F95-41F6-4995-A84A-1FFA988DA81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47671" y="46878875"/>
          <a:ext cx="371716" cy="420688"/>
        </a:xfrm>
        <a:prstGeom prst="rect">
          <a:avLst/>
        </a:prstGeom>
      </xdr:spPr>
    </xdr:pic>
    <xdr:clientData/>
  </xdr:oneCellAnchor>
  <xdr:oneCellAnchor>
    <xdr:from>
      <xdr:col>4</xdr:col>
      <xdr:colOff>650875</xdr:colOff>
      <xdr:row>190</xdr:row>
      <xdr:rowOff>15875</xdr:rowOff>
    </xdr:from>
    <xdr:ext cx="437643" cy="495300"/>
    <xdr:pic>
      <xdr:nvPicPr>
        <xdr:cNvPr id="12" name="Picture 11">
          <a:extLst>
            <a:ext uri="{FF2B5EF4-FFF2-40B4-BE49-F238E27FC236}">
              <a16:creationId xmlns:a16="http://schemas.microsoft.com/office/drawing/2014/main" id="{F100E2BA-09CE-40B3-877C-E7AEF12AA2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63545" y="53990875"/>
          <a:ext cx="437643" cy="495300"/>
        </a:xfrm>
        <a:prstGeom prst="rect">
          <a:avLst/>
        </a:prstGeom>
      </xdr:spPr>
    </xdr:pic>
    <xdr:clientData/>
  </xdr:oneCellAnchor>
  <xdr:oneCellAnchor>
    <xdr:from>
      <xdr:col>8</xdr:col>
      <xdr:colOff>658813</xdr:colOff>
      <xdr:row>216</xdr:row>
      <xdr:rowOff>222250</xdr:rowOff>
    </xdr:from>
    <xdr:ext cx="437643" cy="495300"/>
    <xdr:pic>
      <xdr:nvPicPr>
        <xdr:cNvPr id="13" name="Picture 12">
          <a:extLst>
            <a:ext uri="{FF2B5EF4-FFF2-40B4-BE49-F238E27FC236}">
              <a16:creationId xmlns:a16="http://schemas.microsoft.com/office/drawing/2014/main" id="{7979134A-A41D-4510-B609-F90566C0B39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78857" y="61444188"/>
          <a:ext cx="437643" cy="495300"/>
        </a:xfrm>
        <a:prstGeom prst="rect">
          <a:avLst/>
        </a:prstGeom>
      </xdr:spPr>
    </xdr:pic>
    <xdr:clientData/>
  </xdr:oneCellAnchor>
  <xdr:oneCellAnchor>
    <xdr:from>
      <xdr:col>14</xdr:col>
      <xdr:colOff>674687</xdr:colOff>
      <xdr:row>243</xdr:row>
      <xdr:rowOff>222250</xdr:rowOff>
    </xdr:from>
    <xdr:ext cx="437643" cy="495300"/>
    <xdr:pic>
      <xdr:nvPicPr>
        <xdr:cNvPr id="14" name="Picture 13">
          <a:extLst>
            <a:ext uri="{FF2B5EF4-FFF2-40B4-BE49-F238E27FC236}">
              <a16:creationId xmlns:a16="http://schemas.microsoft.com/office/drawing/2014/main" id="{F1241F1C-52D8-4732-BF50-CDEF751976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2047858" y="68048188"/>
          <a:ext cx="437643" cy="495300"/>
        </a:xfrm>
        <a:prstGeom prst="rect">
          <a:avLst/>
        </a:prstGeom>
      </xdr:spPr>
    </xdr:pic>
    <xdr:clientData/>
  </xdr:oneCellAnchor>
  <xdr:oneCellAnchor>
    <xdr:from>
      <xdr:col>7</xdr:col>
      <xdr:colOff>674687</xdr:colOff>
      <xdr:row>270</xdr:row>
      <xdr:rowOff>222250</xdr:rowOff>
    </xdr:from>
    <xdr:ext cx="437643" cy="495300"/>
    <xdr:pic>
      <xdr:nvPicPr>
        <xdr:cNvPr id="15" name="Picture 14">
          <a:extLst>
            <a:ext uri="{FF2B5EF4-FFF2-40B4-BE49-F238E27FC236}">
              <a16:creationId xmlns:a16="http://schemas.microsoft.com/office/drawing/2014/main" id="{227B884F-E599-41E9-BB3E-38E9584B0CA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75334813"/>
          <a:ext cx="437643" cy="495300"/>
        </a:xfrm>
        <a:prstGeom prst="rect">
          <a:avLst/>
        </a:prstGeom>
      </xdr:spPr>
    </xdr:pic>
    <xdr:clientData/>
  </xdr:oneCellAnchor>
  <xdr:oneCellAnchor>
    <xdr:from>
      <xdr:col>7</xdr:col>
      <xdr:colOff>666749</xdr:colOff>
      <xdr:row>284</xdr:row>
      <xdr:rowOff>214312</xdr:rowOff>
    </xdr:from>
    <xdr:ext cx="437643" cy="495300"/>
    <xdr:pic>
      <xdr:nvPicPr>
        <xdr:cNvPr id="16" name="Picture 15">
          <a:extLst>
            <a:ext uri="{FF2B5EF4-FFF2-40B4-BE49-F238E27FC236}">
              <a16:creationId xmlns:a16="http://schemas.microsoft.com/office/drawing/2014/main" id="{E50B76B4-5BB3-4C88-B9A2-12C83D2F2B4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8" y="80279875"/>
          <a:ext cx="437643" cy="495300"/>
        </a:xfrm>
        <a:prstGeom prst="rect">
          <a:avLst/>
        </a:prstGeom>
      </xdr:spPr>
    </xdr:pic>
    <xdr:clientData/>
  </xdr:oneCellAnchor>
  <xdr:oneCellAnchor>
    <xdr:from>
      <xdr:col>7</xdr:col>
      <xdr:colOff>658812</xdr:colOff>
      <xdr:row>303</xdr:row>
      <xdr:rowOff>0</xdr:rowOff>
    </xdr:from>
    <xdr:ext cx="437643" cy="495300"/>
    <xdr:pic>
      <xdr:nvPicPr>
        <xdr:cNvPr id="17" name="Picture 16">
          <a:extLst>
            <a:ext uri="{FF2B5EF4-FFF2-40B4-BE49-F238E27FC236}">
              <a16:creationId xmlns:a16="http://schemas.microsoft.com/office/drawing/2014/main" id="{B6CE010A-F938-4D29-93B6-4D72B8CA5D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8045" y="86479063"/>
          <a:ext cx="437643" cy="495300"/>
        </a:xfrm>
        <a:prstGeom prst="rect">
          <a:avLst/>
        </a:prstGeom>
      </xdr:spPr>
    </xdr:pic>
    <xdr:clientData/>
  </xdr:oneCellAnchor>
  <xdr:oneCellAnchor>
    <xdr:from>
      <xdr:col>7</xdr:col>
      <xdr:colOff>666750</xdr:colOff>
      <xdr:row>310</xdr:row>
      <xdr:rowOff>238126</xdr:rowOff>
    </xdr:from>
    <xdr:ext cx="437643" cy="495300"/>
    <xdr:pic>
      <xdr:nvPicPr>
        <xdr:cNvPr id="18" name="Picture 17">
          <a:extLst>
            <a:ext uri="{FF2B5EF4-FFF2-40B4-BE49-F238E27FC236}">
              <a16:creationId xmlns:a16="http://schemas.microsoft.com/office/drawing/2014/main" id="{D32760A0-3E37-44F1-B89C-B949AE4FC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7" y="88820626"/>
          <a:ext cx="437643" cy="495300"/>
        </a:xfrm>
        <a:prstGeom prst="rect">
          <a:avLst/>
        </a:prstGeom>
      </xdr:spPr>
    </xdr:pic>
    <xdr:clientData/>
  </xdr:oneCellAnchor>
  <xdr:oneCellAnchor>
    <xdr:from>
      <xdr:col>7</xdr:col>
      <xdr:colOff>674687</xdr:colOff>
      <xdr:row>322</xdr:row>
      <xdr:rowOff>238125</xdr:rowOff>
    </xdr:from>
    <xdr:ext cx="437643" cy="495300"/>
    <xdr:pic>
      <xdr:nvPicPr>
        <xdr:cNvPr id="19" name="Picture 18">
          <a:extLst>
            <a:ext uri="{FF2B5EF4-FFF2-40B4-BE49-F238E27FC236}">
              <a16:creationId xmlns:a16="http://schemas.microsoft.com/office/drawing/2014/main" id="{3776FE1F-2B06-46C2-82B3-CE8F60D01C6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92170250"/>
          <a:ext cx="437643" cy="495300"/>
        </a:xfrm>
        <a:prstGeom prst="rect">
          <a:avLst/>
        </a:prstGeom>
      </xdr:spPr>
    </xdr:pic>
    <xdr:clientData/>
  </xdr:oneCellAnchor>
  <xdr:oneCellAnchor>
    <xdr:from>
      <xdr:col>10</xdr:col>
      <xdr:colOff>666750</xdr:colOff>
      <xdr:row>341</xdr:row>
      <xdr:rowOff>-1</xdr:rowOff>
    </xdr:from>
    <xdr:ext cx="437643" cy="495300"/>
    <xdr:pic>
      <xdr:nvPicPr>
        <xdr:cNvPr id="20" name="Picture 19">
          <a:extLst>
            <a:ext uri="{FF2B5EF4-FFF2-40B4-BE49-F238E27FC236}">
              <a16:creationId xmlns:a16="http://schemas.microsoft.com/office/drawing/2014/main" id="{550C25FD-E09A-4D98-828A-0B1F03379C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32545" y="98782187"/>
          <a:ext cx="437643" cy="495300"/>
        </a:xfrm>
        <a:prstGeom prst="rect">
          <a:avLst/>
        </a:prstGeom>
      </xdr:spPr>
    </xdr:pic>
    <xdr:clientData/>
  </xdr:oneCellAnchor>
  <xdr:oneCellAnchor>
    <xdr:from>
      <xdr:col>10</xdr:col>
      <xdr:colOff>674688</xdr:colOff>
      <xdr:row>351</xdr:row>
      <xdr:rowOff>0</xdr:rowOff>
    </xdr:from>
    <xdr:ext cx="437643" cy="495300"/>
    <xdr:pic>
      <xdr:nvPicPr>
        <xdr:cNvPr id="21" name="Picture 20">
          <a:extLst>
            <a:ext uri="{FF2B5EF4-FFF2-40B4-BE49-F238E27FC236}">
              <a16:creationId xmlns:a16="http://schemas.microsoft.com/office/drawing/2014/main" id="{E527F562-F84D-4C87-974A-1472C2885B8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102457250"/>
          <a:ext cx="437643" cy="495300"/>
        </a:xfrm>
        <a:prstGeom prst="rect">
          <a:avLst/>
        </a:prstGeom>
      </xdr:spPr>
    </xdr:pic>
    <xdr:clientData/>
  </xdr:oneCellAnchor>
  <xdr:oneCellAnchor>
    <xdr:from>
      <xdr:col>10</xdr:col>
      <xdr:colOff>650875</xdr:colOff>
      <xdr:row>359</xdr:row>
      <xdr:rowOff>0</xdr:rowOff>
    </xdr:from>
    <xdr:ext cx="437643" cy="495300"/>
    <xdr:pic>
      <xdr:nvPicPr>
        <xdr:cNvPr id="22" name="Picture 21">
          <a:extLst>
            <a:ext uri="{FF2B5EF4-FFF2-40B4-BE49-F238E27FC236}">
              <a16:creationId xmlns:a16="http://schemas.microsoft.com/office/drawing/2014/main" id="{D60471A7-6667-4CCC-9369-7A543C0841E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48420" y="104957563"/>
          <a:ext cx="437643" cy="495300"/>
        </a:xfrm>
        <a:prstGeom prst="rect">
          <a:avLst/>
        </a:prstGeom>
      </xdr:spPr>
    </xdr:pic>
    <xdr:clientData/>
  </xdr:oneCellAnchor>
  <xdr:oneCellAnchor>
    <xdr:from>
      <xdr:col>6</xdr:col>
      <xdr:colOff>698500</xdr:colOff>
      <xdr:row>376</xdr:row>
      <xdr:rowOff>230187</xdr:rowOff>
    </xdr:from>
    <xdr:ext cx="437643" cy="495300"/>
    <xdr:pic>
      <xdr:nvPicPr>
        <xdr:cNvPr id="23" name="Picture 22">
          <a:extLst>
            <a:ext uri="{FF2B5EF4-FFF2-40B4-BE49-F238E27FC236}">
              <a16:creationId xmlns:a16="http://schemas.microsoft.com/office/drawing/2014/main" id="{EBCAF49A-D767-4609-82AE-DB029BEE2E8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77545" y="111775875"/>
          <a:ext cx="437643" cy="495300"/>
        </a:xfrm>
        <a:prstGeom prst="rect">
          <a:avLst/>
        </a:prstGeom>
      </xdr:spPr>
    </xdr:pic>
    <xdr:clientData/>
  </xdr:oneCellAnchor>
  <xdr:oneCellAnchor>
    <xdr:from>
      <xdr:col>6</xdr:col>
      <xdr:colOff>682626</xdr:colOff>
      <xdr:row>384</xdr:row>
      <xdr:rowOff>222249</xdr:rowOff>
    </xdr:from>
    <xdr:ext cx="437643" cy="495300"/>
    <xdr:pic>
      <xdr:nvPicPr>
        <xdr:cNvPr id="24" name="Picture 23">
          <a:extLst>
            <a:ext uri="{FF2B5EF4-FFF2-40B4-BE49-F238E27FC236}">
              <a16:creationId xmlns:a16="http://schemas.microsoft.com/office/drawing/2014/main" id="{66912B01-F5B0-4C3B-B79E-B745B4D9267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19" y="114244437"/>
          <a:ext cx="437643" cy="495300"/>
        </a:xfrm>
        <a:prstGeom prst="rect">
          <a:avLst/>
        </a:prstGeom>
      </xdr:spPr>
    </xdr:pic>
    <xdr:clientData/>
  </xdr:oneCellAnchor>
  <xdr:oneCellAnchor>
    <xdr:from>
      <xdr:col>6</xdr:col>
      <xdr:colOff>658813</xdr:colOff>
      <xdr:row>393</xdr:row>
      <xdr:rowOff>-1</xdr:rowOff>
    </xdr:from>
    <xdr:ext cx="437643" cy="495300"/>
    <xdr:pic>
      <xdr:nvPicPr>
        <xdr:cNvPr id="25" name="Picture 24">
          <a:extLst>
            <a:ext uri="{FF2B5EF4-FFF2-40B4-BE49-F238E27FC236}">
              <a16:creationId xmlns:a16="http://schemas.microsoft.com/office/drawing/2014/main" id="{B73B010A-9891-4A04-8DF1-DB1D2D61158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17232" y="116879687"/>
          <a:ext cx="437643" cy="495300"/>
        </a:xfrm>
        <a:prstGeom prst="rect">
          <a:avLst/>
        </a:prstGeom>
      </xdr:spPr>
    </xdr:pic>
    <xdr:clientData/>
  </xdr:oneCellAnchor>
  <xdr:oneCellAnchor>
    <xdr:from>
      <xdr:col>6</xdr:col>
      <xdr:colOff>666751</xdr:colOff>
      <xdr:row>405</xdr:row>
      <xdr:rowOff>0</xdr:rowOff>
    </xdr:from>
    <xdr:ext cx="437643" cy="495300"/>
    <xdr:pic>
      <xdr:nvPicPr>
        <xdr:cNvPr id="26" name="Picture 25">
          <a:extLst>
            <a:ext uri="{FF2B5EF4-FFF2-40B4-BE49-F238E27FC236}">
              <a16:creationId xmlns:a16="http://schemas.microsoft.com/office/drawing/2014/main" id="{38F135F3-EFBC-44C8-85F7-9E6870B4436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09294" y="120356313"/>
          <a:ext cx="437643" cy="495300"/>
        </a:xfrm>
        <a:prstGeom prst="rect">
          <a:avLst/>
        </a:prstGeom>
      </xdr:spPr>
    </xdr:pic>
    <xdr:clientData/>
  </xdr:oneCellAnchor>
  <xdr:oneCellAnchor>
    <xdr:from>
      <xdr:col>4</xdr:col>
      <xdr:colOff>658813</xdr:colOff>
      <xdr:row>423</xdr:row>
      <xdr:rowOff>1</xdr:rowOff>
    </xdr:from>
    <xdr:ext cx="437643" cy="495300"/>
    <xdr:pic>
      <xdr:nvPicPr>
        <xdr:cNvPr id="27" name="Picture 26">
          <a:extLst>
            <a:ext uri="{FF2B5EF4-FFF2-40B4-BE49-F238E27FC236}">
              <a16:creationId xmlns:a16="http://schemas.microsoft.com/office/drawing/2014/main" id="{E69297F7-DED9-4ECD-BFE1-6F9C4E6EDF6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27047626"/>
          <a:ext cx="437643" cy="495300"/>
        </a:xfrm>
        <a:prstGeom prst="rect">
          <a:avLst/>
        </a:prstGeom>
      </xdr:spPr>
    </xdr:pic>
    <xdr:clientData/>
  </xdr:oneCellAnchor>
  <xdr:oneCellAnchor>
    <xdr:from>
      <xdr:col>8</xdr:col>
      <xdr:colOff>650875</xdr:colOff>
      <xdr:row>430</xdr:row>
      <xdr:rowOff>222250</xdr:rowOff>
    </xdr:from>
    <xdr:ext cx="437643" cy="495300"/>
    <xdr:pic>
      <xdr:nvPicPr>
        <xdr:cNvPr id="28" name="Picture 27">
          <a:extLst>
            <a:ext uri="{FF2B5EF4-FFF2-40B4-BE49-F238E27FC236}">
              <a16:creationId xmlns:a16="http://schemas.microsoft.com/office/drawing/2014/main" id="{81202821-F219-42CD-8E6B-4D31A57B365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86795" y="129452688"/>
          <a:ext cx="437643" cy="495300"/>
        </a:xfrm>
        <a:prstGeom prst="rect">
          <a:avLst/>
        </a:prstGeom>
      </xdr:spPr>
    </xdr:pic>
    <xdr:clientData/>
  </xdr:oneCellAnchor>
  <xdr:oneCellAnchor>
    <xdr:from>
      <xdr:col>4</xdr:col>
      <xdr:colOff>658813</xdr:colOff>
      <xdr:row>439</xdr:row>
      <xdr:rowOff>7937</xdr:rowOff>
    </xdr:from>
    <xdr:ext cx="437643" cy="495300"/>
    <xdr:pic>
      <xdr:nvPicPr>
        <xdr:cNvPr id="29" name="Picture 28">
          <a:extLst>
            <a:ext uri="{FF2B5EF4-FFF2-40B4-BE49-F238E27FC236}">
              <a16:creationId xmlns:a16="http://schemas.microsoft.com/office/drawing/2014/main" id="{A119DCE9-CBD9-4984-8208-3B491A90AC2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31754562"/>
          <a:ext cx="437643" cy="495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122"/>
  <sheetViews>
    <sheetView rightToLeft="1" tabSelected="1" zoomScale="80" zoomScaleNormal="80" workbookViewId="0">
      <pane ySplit="2" topLeftCell="A106" activePane="bottomLeft" state="frozen"/>
      <selection pane="bottomLeft" activeCell="C122" sqref="C122"/>
    </sheetView>
  </sheetViews>
  <sheetFormatPr defaultColWidth="10.7265625" defaultRowHeight="32.5" customHeight="1" x14ac:dyDescent="0.35"/>
  <cols>
    <col min="1" max="1" width="5.26953125" style="108" customWidth="1"/>
    <col min="2" max="2" width="12.7265625" style="8" customWidth="1"/>
    <col min="3" max="3" width="10.7265625" style="8"/>
    <col min="4" max="4" width="1" style="8" customWidth="1"/>
    <col min="5" max="5" width="10.7265625" style="8"/>
    <col min="6" max="6" width="30.26953125" style="8" customWidth="1"/>
    <col min="7" max="7" width="28.54296875" style="8" customWidth="1"/>
    <col min="8" max="8" width="14.26953125" style="8" customWidth="1"/>
    <col min="9" max="9" width="10.7265625" style="8"/>
    <col min="10" max="10" width="1.1796875" style="8" customWidth="1"/>
    <col min="11" max="13" width="10.7265625" style="8"/>
    <col min="14" max="14" width="1.1796875" style="8" customWidth="1"/>
    <col min="15" max="16" width="10.7265625" style="8"/>
    <col min="17" max="17" width="18.453125" style="8" customWidth="1"/>
    <col min="18" max="18" width="10.7265625" style="8"/>
    <col min="19" max="19" width="1.1796875" style="8" customWidth="1"/>
    <col min="20" max="21" width="10.7265625" style="8"/>
    <col min="22" max="22" width="12.7265625" style="8" customWidth="1"/>
    <col min="23" max="23" width="10.7265625" style="8"/>
    <col min="24" max="24" width="13.54296875" style="8" customWidth="1"/>
    <col min="25" max="25" width="0.81640625" style="8" customWidth="1"/>
    <col min="26" max="26" width="17.26953125" style="8" customWidth="1"/>
    <col min="27" max="27" width="15.54296875" style="8" customWidth="1"/>
    <col min="28" max="30" width="10.7265625" style="8"/>
    <col min="31" max="31" width="16.54296875" style="8" customWidth="1"/>
    <col min="32" max="16384" width="10.7265625" style="8"/>
  </cols>
  <sheetData>
    <row r="1" spans="1:42" s="77" customFormat="1" ht="25.9" customHeight="1" thickBot="1" x14ac:dyDescent="0.4">
      <c r="A1" s="114" t="s">
        <v>3</v>
      </c>
      <c r="B1" s="124" t="s">
        <v>0</v>
      </c>
      <c r="C1" s="125"/>
      <c r="D1" s="125"/>
      <c r="E1" s="125"/>
      <c r="F1" s="126"/>
      <c r="G1" s="121" t="s">
        <v>785</v>
      </c>
      <c r="H1" s="122"/>
      <c r="I1" s="122"/>
      <c r="J1" s="122"/>
      <c r="K1" s="122"/>
      <c r="L1" s="122"/>
      <c r="M1" s="122"/>
      <c r="N1" s="122"/>
      <c r="O1" s="122"/>
      <c r="P1" s="123"/>
      <c r="Q1" s="121" t="s">
        <v>1</v>
      </c>
      <c r="R1" s="122"/>
      <c r="S1" s="122"/>
      <c r="T1" s="122"/>
      <c r="U1" s="122"/>
      <c r="V1" s="122"/>
      <c r="W1" s="123"/>
      <c r="X1" s="121" t="s">
        <v>324</v>
      </c>
      <c r="Y1" s="122"/>
      <c r="Z1" s="122"/>
      <c r="AA1" s="122"/>
      <c r="AB1" s="122"/>
      <c r="AC1" s="122"/>
      <c r="AD1" s="123"/>
      <c r="AE1" s="116" t="s">
        <v>2</v>
      </c>
      <c r="AF1" s="127" t="s">
        <v>328</v>
      </c>
      <c r="AG1" s="128"/>
      <c r="AH1" s="128"/>
      <c r="AI1" s="128"/>
      <c r="AJ1" s="129"/>
      <c r="AK1" s="118" t="s">
        <v>28</v>
      </c>
      <c r="AL1" s="119"/>
      <c r="AM1" s="119"/>
      <c r="AN1" s="119"/>
      <c r="AO1" s="119"/>
      <c r="AP1" s="120"/>
    </row>
    <row r="2" spans="1:42" s="90" customFormat="1" ht="39.65" customHeight="1" thickBot="1" x14ac:dyDescent="0.4">
      <c r="A2" s="115"/>
      <c r="B2" s="78" t="s">
        <v>4</v>
      </c>
      <c r="C2" s="79" t="s">
        <v>5</v>
      </c>
      <c r="D2" s="80" t="s">
        <v>6</v>
      </c>
      <c r="E2" s="79" t="s">
        <v>7</v>
      </c>
      <c r="F2" s="81" t="s">
        <v>8</v>
      </c>
      <c r="G2" s="82" t="s">
        <v>9</v>
      </c>
      <c r="H2" s="79" t="s">
        <v>10</v>
      </c>
      <c r="I2" s="79" t="s">
        <v>244</v>
      </c>
      <c r="J2" s="80" t="s">
        <v>29</v>
      </c>
      <c r="K2" s="79" t="s">
        <v>11</v>
      </c>
      <c r="L2" s="79" t="s">
        <v>30</v>
      </c>
      <c r="M2" s="79" t="s">
        <v>12</v>
      </c>
      <c r="N2" s="80" t="s">
        <v>31</v>
      </c>
      <c r="O2" s="79" t="s">
        <v>13</v>
      </c>
      <c r="P2" s="81" t="s">
        <v>245</v>
      </c>
      <c r="Q2" s="82" t="s">
        <v>14</v>
      </c>
      <c r="R2" s="79" t="s">
        <v>205</v>
      </c>
      <c r="S2" s="80" t="s">
        <v>204</v>
      </c>
      <c r="T2" s="79" t="s">
        <v>15</v>
      </c>
      <c r="U2" s="79" t="s">
        <v>16</v>
      </c>
      <c r="V2" s="79" t="s">
        <v>206</v>
      </c>
      <c r="W2" s="81" t="s">
        <v>17</v>
      </c>
      <c r="X2" s="82" t="s">
        <v>18</v>
      </c>
      <c r="Y2" s="80" t="s">
        <v>32</v>
      </c>
      <c r="Z2" s="79" t="s">
        <v>19</v>
      </c>
      <c r="AA2" s="79" t="s">
        <v>20</v>
      </c>
      <c r="AB2" s="79" t="s">
        <v>21</v>
      </c>
      <c r="AC2" s="79" t="s">
        <v>323</v>
      </c>
      <c r="AD2" s="83" t="s">
        <v>22</v>
      </c>
      <c r="AE2" s="117"/>
      <c r="AF2" s="84" t="s">
        <v>23</v>
      </c>
      <c r="AG2" s="85" t="s">
        <v>24</v>
      </c>
      <c r="AH2" s="85" t="s">
        <v>25</v>
      </c>
      <c r="AI2" s="85" t="s">
        <v>26</v>
      </c>
      <c r="AJ2" s="86" t="s">
        <v>27</v>
      </c>
      <c r="AK2" s="87" t="s">
        <v>325</v>
      </c>
      <c r="AL2" s="88" t="s">
        <v>823</v>
      </c>
      <c r="AM2" s="88"/>
      <c r="AN2" s="88"/>
      <c r="AO2" s="88"/>
      <c r="AP2" s="89"/>
    </row>
    <row r="3" spans="1:42" ht="32.5" customHeight="1" x14ac:dyDescent="0.35">
      <c r="A3" s="91">
        <v>1</v>
      </c>
      <c r="B3" s="92">
        <v>41647</v>
      </c>
      <c r="C3" s="93" t="s">
        <v>36</v>
      </c>
      <c r="D3" s="94" t="s">
        <v>690</v>
      </c>
      <c r="E3" s="93" t="s">
        <v>81</v>
      </c>
      <c r="F3" s="95" t="s">
        <v>117</v>
      </c>
      <c r="G3" s="96" t="s">
        <v>158</v>
      </c>
      <c r="H3" s="97" t="s">
        <v>197</v>
      </c>
      <c r="I3" s="97">
        <v>19</v>
      </c>
      <c r="J3" s="94" t="s">
        <v>788</v>
      </c>
      <c r="K3" s="97" t="s">
        <v>220</v>
      </c>
      <c r="L3" s="97" t="s">
        <v>218</v>
      </c>
      <c r="M3" s="97" t="s">
        <v>223</v>
      </c>
      <c r="N3" s="94" t="s">
        <v>223</v>
      </c>
      <c r="O3" s="97" t="s">
        <v>260</v>
      </c>
      <c r="P3" s="98"/>
      <c r="Q3" s="92">
        <v>43101</v>
      </c>
      <c r="R3" s="93" t="s">
        <v>207</v>
      </c>
      <c r="S3" s="94" t="s">
        <v>705</v>
      </c>
      <c r="T3" s="93" t="s">
        <v>524</v>
      </c>
      <c r="U3" s="93" t="s">
        <v>518</v>
      </c>
      <c r="V3" s="93" t="s">
        <v>762</v>
      </c>
      <c r="W3" s="95" t="s">
        <v>735</v>
      </c>
      <c r="X3" s="96" t="s">
        <v>507</v>
      </c>
      <c r="Y3" s="94" t="s">
        <v>507</v>
      </c>
      <c r="Z3" s="97" t="s">
        <v>311</v>
      </c>
      <c r="AA3" s="97" t="s">
        <v>312</v>
      </c>
      <c r="AB3" s="97"/>
      <c r="AC3" s="99"/>
      <c r="AD3" s="98"/>
      <c r="AE3" s="100"/>
      <c r="AF3" s="101" t="s">
        <v>418</v>
      </c>
      <c r="AG3" s="102"/>
      <c r="AH3" s="102"/>
      <c r="AI3" s="102"/>
      <c r="AJ3" s="103"/>
      <c r="AK3" s="106">
        <v>983</v>
      </c>
      <c r="AL3" s="104" t="s">
        <v>824</v>
      </c>
      <c r="AM3" s="104"/>
      <c r="AN3" s="104"/>
      <c r="AO3" s="104"/>
      <c r="AP3" s="105"/>
    </row>
    <row r="4" spans="1:42" ht="32.5" customHeight="1" x14ac:dyDescent="0.35">
      <c r="A4" s="91">
        <v>2</v>
      </c>
      <c r="B4" s="92">
        <v>43095</v>
      </c>
      <c r="C4" s="93" t="s">
        <v>48</v>
      </c>
      <c r="D4" s="94" t="s">
        <v>691</v>
      </c>
      <c r="E4" s="93" t="s">
        <v>72</v>
      </c>
      <c r="F4" s="95" t="s">
        <v>104</v>
      </c>
      <c r="G4" s="96" t="s">
        <v>142</v>
      </c>
      <c r="H4" s="97"/>
      <c r="I4" s="97" t="s">
        <v>35</v>
      </c>
      <c r="J4" s="94" t="s">
        <v>35</v>
      </c>
      <c r="K4" s="97" t="s">
        <v>220</v>
      </c>
      <c r="L4" s="97" t="s">
        <v>218</v>
      </c>
      <c r="M4" s="97" t="s">
        <v>35</v>
      </c>
      <c r="N4" s="94" t="s">
        <v>35</v>
      </c>
      <c r="O4" s="97" t="s">
        <v>48</v>
      </c>
      <c r="P4" s="98"/>
      <c r="Q4" s="92">
        <v>43101</v>
      </c>
      <c r="R4" s="93" t="s">
        <v>35</v>
      </c>
      <c r="S4" s="94" t="s">
        <v>35</v>
      </c>
      <c r="T4" s="93" t="s">
        <v>517</v>
      </c>
      <c r="U4" s="93" t="s">
        <v>520</v>
      </c>
      <c r="V4" s="93" t="s">
        <v>539</v>
      </c>
      <c r="W4" s="95" t="s">
        <v>614</v>
      </c>
      <c r="X4" s="96" t="s">
        <v>506</v>
      </c>
      <c r="Y4" s="94" t="s">
        <v>712</v>
      </c>
      <c r="Z4" s="97" t="s">
        <v>291</v>
      </c>
      <c r="AA4" s="97"/>
      <c r="AB4" s="97"/>
      <c r="AC4" s="99"/>
      <c r="AD4" s="98"/>
      <c r="AE4" s="100"/>
      <c r="AF4" s="101" t="s">
        <v>353</v>
      </c>
      <c r="AG4" s="102"/>
      <c r="AH4" s="102"/>
      <c r="AI4" s="102"/>
      <c r="AJ4" s="103"/>
      <c r="AK4" s="106">
        <v>2109</v>
      </c>
      <c r="AL4" s="104" t="s">
        <v>824</v>
      </c>
      <c r="AM4" s="104"/>
      <c r="AN4" s="104"/>
      <c r="AO4" s="104"/>
      <c r="AP4" s="105"/>
    </row>
    <row r="5" spans="1:42" ht="32.5" customHeight="1" x14ac:dyDescent="0.35">
      <c r="A5" s="91">
        <v>3</v>
      </c>
      <c r="B5" s="92">
        <v>42109</v>
      </c>
      <c r="C5" s="93" t="s">
        <v>42</v>
      </c>
      <c r="D5" s="94" t="s">
        <v>691</v>
      </c>
      <c r="E5" s="93" t="s">
        <v>69</v>
      </c>
      <c r="F5" s="95" t="s">
        <v>102</v>
      </c>
      <c r="G5" s="96" t="s">
        <v>140</v>
      </c>
      <c r="H5" s="97"/>
      <c r="I5" s="97" t="s">
        <v>35</v>
      </c>
      <c r="J5" s="94" t="s">
        <v>35</v>
      </c>
      <c r="K5" s="97" t="s">
        <v>220</v>
      </c>
      <c r="L5" s="97" t="s">
        <v>218</v>
      </c>
      <c r="M5" s="97" t="s">
        <v>231</v>
      </c>
      <c r="N5" s="94" t="s">
        <v>696</v>
      </c>
      <c r="O5" s="97" t="s">
        <v>254</v>
      </c>
      <c r="P5" s="98"/>
      <c r="Q5" s="92">
        <v>43102</v>
      </c>
      <c r="R5" s="93" t="s">
        <v>35</v>
      </c>
      <c r="S5" s="94" t="s">
        <v>35</v>
      </c>
      <c r="T5" s="93" t="s">
        <v>517</v>
      </c>
      <c r="U5" s="93" t="s">
        <v>745</v>
      </c>
      <c r="V5" s="93" t="s">
        <v>537</v>
      </c>
      <c r="W5" s="95" t="s">
        <v>612</v>
      </c>
      <c r="X5" s="96" t="s">
        <v>505</v>
      </c>
      <c r="Y5" s="94" t="s">
        <v>708</v>
      </c>
      <c r="Z5" s="97" t="s">
        <v>289</v>
      </c>
      <c r="AA5" s="97" t="s">
        <v>290</v>
      </c>
      <c r="AB5" s="97"/>
      <c r="AC5" s="99">
        <v>42431</v>
      </c>
      <c r="AD5" s="98" t="s">
        <v>501</v>
      </c>
      <c r="AE5" s="100"/>
      <c r="AF5" s="101" t="s">
        <v>350</v>
      </c>
      <c r="AG5" s="102" t="s">
        <v>351</v>
      </c>
      <c r="AH5" s="102"/>
      <c r="AI5" s="102"/>
      <c r="AJ5" s="103"/>
      <c r="AK5" s="106">
        <v>1771</v>
      </c>
      <c r="AL5" s="104" t="s">
        <v>825</v>
      </c>
      <c r="AM5" s="104"/>
      <c r="AN5" s="104"/>
      <c r="AO5" s="104"/>
      <c r="AP5" s="105"/>
    </row>
    <row r="6" spans="1:42" ht="32.5" customHeight="1" x14ac:dyDescent="0.35">
      <c r="A6" s="91">
        <v>4</v>
      </c>
      <c r="B6" s="92">
        <v>42053</v>
      </c>
      <c r="C6" s="93" t="s">
        <v>40</v>
      </c>
      <c r="D6" s="94" t="s">
        <v>690</v>
      </c>
      <c r="E6" s="93" t="s">
        <v>77</v>
      </c>
      <c r="F6" s="95" t="s">
        <v>109</v>
      </c>
      <c r="G6" s="96" t="s">
        <v>147</v>
      </c>
      <c r="H6" s="97" t="s">
        <v>192</v>
      </c>
      <c r="I6" s="97">
        <v>34</v>
      </c>
      <c r="J6" s="94" t="s">
        <v>789</v>
      </c>
      <c r="K6" s="97" t="s">
        <v>220</v>
      </c>
      <c r="L6" s="97" t="s">
        <v>218</v>
      </c>
      <c r="M6" s="97" t="s">
        <v>235</v>
      </c>
      <c r="N6" s="94" t="s">
        <v>223</v>
      </c>
      <c r="O6" s="97" t="s">
        <v>40</v>
      </c>
      <c r="P6" s="98"/>
      <c r="Q6" s="92">
        <v>43103</v>
      </c>
      <c r="R6" s="93" t="s">
        <v>35</v>
      </c>
      <c r="S6" s="94" t="s">
        <v>35</v>
      </c>
      <c r="T6" s="93" t="s">
        <v>517</v>
      </c>
      <c r="U6" s="93" t="s">
        <v>745</v>
      </c>
      <c r="V6" s="93" t="s">
        <v>547</v>
      </c>
      <c r="W6" s="95" t="s">
        <v>719</v>
      </c>
      <c r="X6" s="96" t="s">
        <v>506</v>
      </c>
      <c r="Y6" s="94" t="s">
        <v>712</v>
      </c>
      <c r="Z6" s="97" t="s">
        <v>296</v>
      </c>
      <c r="AA6" s="97" t="s">
        <v>297</v>
      </c>
      <c r="AB6" s="97" t="s">
        <v>298</v>
      </c>
      <c r="AC6" s="99"/>
      <c r="AD6" s="98"/>
      <c r="AE6" s="100"/>
      <c r="AF6" s="101" t="s">
        <v>365</v>
      </c>
      <c r="AG6" s="102" t="s">
        <v>366</v>
      </c>
      <c r="AH6" s="102"/>
      <c r="AI6" s="102"/>
      <c r="AJ6" s="103"/>
      <c r="AK6" s="106">
        <v>1739</v>
      </c>
      <c r="AL6" s="104" t="s">
        <v>824</v>
      </c>
      <c r="AM6" s="104"/>
      <c r="AN6" s="104"/>
      <c r="AO6" s="104"/>
      <c r="AP6" s="105"/>
    </row>
    <row r="7" spans="1:42" ht="32.5" customHeight="1" x14ac:dyDescent="0.35">
      <c r="A7" s="91">
        <v>5</v>
      </c>
      <c r="B7" s="92">
        <v>41698</v>
      </c>
      <c r="C7" s="93" t="s">
        <v>37</v>
      </c>
      <c r="D7" s="94" t="s">
        <v>691</v>
      </c>
      <c r="E7" s="93" t="s">
        <v>56</v>
      </c>
      <c r="F7" s="95" t="s">
        <v>88</v>
      </c>
      <c r="G7" s="96" t="s">
        <v>137</v>
      </c>
      <c r="H7" s="97" t="s">
        <v>188</v>
      </c>
      <c r="I7" s="97">
        <v>24</v>
      </c>
      <c r="J7" s="94" t="s">
        <v>788</v>
      </c>
      <c r="K7" s="97" t="s">
        <v>220</v>
      </c>
      <c r="L7" s="97" t="s">
        <v>218</v>
      </c>
      <c r="M7" s="97" t="s">
        <v>229</v>
      </c>
      <c r="N7" s="94" t="s">
        <v>223</v>
      </c>
      <c r="O7" s="97" t="s">
        <v>37</v>
      </c>
      <c r="P7" s="98"/>
      <c r="Q7" s="92">
        <v>43104</v>
      </c>
      <c r="R7" s="93" t="s">
        <v>35</v>
      </c>
      <c r="S7" s="94" t="s">
        <v>35</v>
      </c>
      <c r="T7" s="93" t="s">
        <v>517</v>
      </c>
      <c r="U7" s="93" t="s">
        <v>745</v>
      </c>
      <c r="V7" s="93" t="s">
        <v>534</v>
      </c>
      <c r="W7" s="95" t="s">
        <v>609</v>
      </c>
      <c r="X7" s="96" t="s">
        <v>505</v>
      </c>
      <c r="Y7" s="94" t="s">
        <v>708</v>
      </c>
      <c r="Z7" s="97" t="s">
        <v>267</v>
      </c>
      <c r="AA7" s="97" t="s">
        <v>268</v>
      </c>
      <c r="AB7" s="97"/>
      <c r="AC7" s="99">
        <v>42922</v>
      </c>
      <c r="AD7" s="98" t="s">
        <v>491</v>
      </c>
      <c r="AE7" s="100"/>
      <c r="AF7" s="101" t="s">
        <v>344</v>
      </c>
      <c r="AG7" s="102" t="s">
        <v>345</v>
      </c>
      <c r="AH7" s="102"/>
      <c r="AI7" s="102"/>
      <c r="AJ7" s="103"/>
      <c r="AK7" s="106">
        <v>1313</v>
      </c>
      <c r="AL7" s="104" t="s">
        <v>825</v>
      </c>
      <c r="AM7" s="104"/>
      <c r="AN7" s="104"/>
      <c r="AO7" s="104"/>
      <c r="AP7" s="105"/>
    </row>
    <row r="8" spans="1:42" ht="32.5" customHeight="1" x14ac:dyDescent="0.35">
      <c r="A8" s="91">
        <v>6</v>
      </c>
      <c r="B8" s="92">
        <v>42298</v>
      </c>
      <c r="C8" s="93" t="s">
        <v>39</v>
      </c>
      <c r="D8" s="94" t="s">
        <v>690</v>
      </c>
      <c r="E8" s="93" t="s">
        <v>71</v>
      </c>
      <c r="F8" s="95" t="s">
        <v>116</v>
      </c>
      <c r="G8" s="96" t="s">
        <v>157</v>
      </c>
      <c r="H8" s="97" t="s">
        <v>196</v>
      </c>
      <c r="I8" s="99">
        <v>23686</v>
      </c>
      <c r="J8" s="94" t="s">
        <v>699</v>
      </c>
      <c r="K8" s="97" t="s">
        <v>220</v>
      </c>
      <c r="L8" s="97" t="s">
        <v>218</v>
      </c>
      <c r="M8" s="97" t="s">
        <v>240</v>
      </c>
      <c r="N8" s="94" t="s">
        <v>695</v>
      </c>
      <c r="O8" s="97" t="s">
        <v>39</v>
      </c>
      <c r="P8" s="98" t="s">
        <v>263</v>
      </c>
      <c r="Q8" s="92">
        <v>43116</v>
      </c>
      <c r="R8" s="93" t="s">
        <v>35</v>
      </c>
      <c r="S8" s="94" t="s">
        <v>35</v>
      </c>
      <c r="T8" s="93" t="s">
        <v>517</v>
      </c>
      <c r="U8" s="93" t="s">
        <v>522</v>
      </c>
      <c r="V8" s="93" t="s">
        <v>561</v>
      </c>
      <c r="W8" s="95" t="s">
        <v>635</v>
      </c>
      <c r="X8" s="96" t="s">
        <v>506</v>
      </c>
      <c r="Y8" s="94" t="s">
        <v>712</v>
      </c>
      <c r="Z8" s="97" t="s">
        <v>309</v>
      </c>
      <c r="AA8" s="97" t="s">
        <v>310</v>
      </c>
      <c r="AB8" s="97"/>
      <c r="AC8" s="99"/>
      <c r="AD8" s="98"/>
      <c r="AE8" s="100"/>
      <c r="AF8" s="101" t="s">
        <v>390</v>
      </c>
      <c r="AG8" s="102"/>
      <c r="AH8" s="102"/>
      <c r="AI8" s="102"/>
      <c r="AJ8" s="103"/>
      <c r="AK8" s="106">
        <v>1886</v>
      </c>
      <c r="AL8" s="104" t="s">
        <v>825</v>
      </c>
      <c r="AM8" s="104"/>
      <c r="AN8" s="104"/>
      <c r="AO8" s="104"/>
      <c r="AP8" s="105"/>
    </row>
    <row r="9" spans="1:42" ht="32.5" customHeight="1" x14ac:dyDescent="0.35">
      <c r="A9" s="91">
        <v>7</v>
      </c>
      <c r="B9" s="92">
        <v>41515</v>
      </c>
      <c r="C9" s="93" t="s">
        <v>39</v>
      </c>
      <c r="D9" s="94" t="s">
        <v>690</v>
      </c>
      <c r="E9" s="93" t="s">
        <v>79</v>
      </c>
      <c r="F9" s="95" t="s">
        <v>113</v>
      </c>
      <c r="G9" s="96" t="s">
        <v>153</v>
      </c>
      <c r="H9" s="97" t="s">
        <v>194</v>
      </c>
      <c r="I9" s="97">
        <v>52</v>
      </c>
      <c r="J9" s="94" t="s">
        <v>699</v>
      </c>
      <c r="K9" s="97" t="s">
        <v>220</v>
      </c>
      <c r="L9" s="97" t="s">
        <v>218</v>
      </c>
      <c r="M9" s="97" t="s">
        <v>239</v>
      </c>
      <c r="N9" s="94" t="s">
        <v>698</v>
      </c>
      <c r="O9" s="97" t="s">
        <v>260</v>
      </c>
      <c r="P9" s="98" t="s">
        <v>261</v>
      </c>
      <c r="Q9" s="92">
        <v>43117</v>
      </c>
      <c r="R9" s="93" t="s">
        <v>35</v>
      </c>
      <c r="S9" s="94" t="s">
        <v>35</v>
      </c>
      <c r="T9" s="93" t="s">
        <v>517</v>
      </c>
      <c r="U9" s="93" t="s">
        <v>518</v>
      </c>
      <c r="V9" s="93" t="s">
        <v>556</v>
      </c>
      <c r="W9" s="95" t="s">
        <v>630</v>
      </c>
      <c r="X9" s="96" t="s">
        <v>508</v>
      </c>
      <c r="Y9" s="94" t="s">
        <v>35</v>
      </c>
      <c r="Z9" s="97"/>
      <c r="AA9" s="97" t="s">
        <v>282</v>
      </c>
      <c r="AB9" s="97"/>
      <c r="AC9" s="99"/>
      <c r="AD9" s="98" t="s">
        <v>494</v>
      </c>
      <c r="AE9" s="100"/>
      <c r="AF9" s="101" t="s">
        <v>380</v>
      </c>
      <c r="AG9" s="102" t="s">
        <v>380</v>
      </c>
      <c r="AH9" s="102" t="s">
        <v>381</v>
      </c>
      <c r="AI9" s="102" t="s">
        <v>382</v>
      </c>
      <c r="AJ9" s="103"/>
      <c r="AK9" s="106">
        <v>245</v>
      </c>
      <c r="AL9" s="104" t="s">
        <v>825</v>
      </c>
      <c r="AM9" s="104"/>
      <c r="AN9" s="104"/>
      <c r="AO9" s="104"/>
      <c r="AP9" s="105"/>
    </row>
    <row r="10" spans="1:42" ht="32.5" customHeight="1" x14ac:dyDescent="0.35">
      <c r="A10" s="91">
        <v>8</v>
      </c>
      <c r="B10" s="107">
        <v>2017</v>
      </c>
      <c r="C10" s="93" t="s">
        <v>36</v>
      </c>
      <c r="D10" s="94" t="s">
        <v>690</v>
      </c>
      <c r="E10" s="93" t="s">
        <v>35</v>
      </c>
      <c r="F10" s="95" t="s">
        <v>94</v>
      </c>
      <c r="G10" s="96" t="s">
        <v>133</v>
      </c>
      <c r="H10" s="97" t="s">
        <v>187</v>
      </c>
      <c r="I10" s="97" t="s">
        <v>35</v>
      </c>
      <c r="J10" s="94" t="s">
        <v>35</v>
      </c>
      <c r="K10" s="97" t="s">
        <v>220</v>
      </c>
      <c r="L10" s="97" t="s">
        <v>218</v>
      </c>
      <c r="M10" s="97" t="s">
        <v>35</v>
      </c>
      <c r="N10" s="94" t="s">
        <v>35</v>
      </c>
      <c r="O10" s="97" t="s">
        <v>35</v>
      </c>
      <c r="P10" s="98"/>
      <c r="Q10" s="92">
        <v>43118</v>
      </c>
      <c r="R10" s="93" t="s">
        <v>35</v>
      </c>
      <c r="S10" s="94" t="s">
        <v>35</v>
      </c>
      <c r="T10" s="93" t="s">
        <v>517</v>
      </c>
      <c r="U10" s="93" t="s">
        <v>520</v>
      </c>
      <c r="V10" s="93" t="s">
        <v>530</v>
      </c>
      <c r="W10" s="95" t="s">
        <v>781</v>
      </c>
      <c r="X10" s="96" t="s">
        <v>506</v>
      </c>
      <c r="Y10" s="94" t="s">
        <v>712</v>
      </c>
      <c r="Z10" s="97" t="s">
        <v>278</v>
      </c>
      <c r="AA10" s="97" t="s">
        <v>279</v>
      </c>
      <c r="AB10" s="97"/>
      <c r="AC10" s="99"/>
      <c r="AD10" s="98"/>
      <c r="AE10" s="100"/>
      <c r="AF10" s="101" t="s">
        <v>335</v>
      </c>
      <c r="AG10" s="102"/>
      <c r="AH10" s="102"/>
      <c r="AI10" s="102"/>
      <c r="AJ10" s="103"/>
      <c r="AK10" s="106">
        <v>2114</v>
      </c>
      <c r="AL10" s="104" t="s">
        <v>825</v>
      </c>
      <c r="AM10" s="104"/>
      <c r="AN10" s="104"/>
      <c r="AO10" s="104"/>
      <c r="AP10" s="105"/>
    </row>
    <row r="11" spans="1:42" ht="32.5" customHeight="1" x14ac:dyDescent="0.35">
      <c r="A11" s="91">
        <v>9</v>
      </c>
      <c r="B11" s="92">
        <v>41865</v>
      </c>
      <c r="C11" s="93" t="s">
        <v>36</v>
      </c>
      <c r="D11" s="94" t="s">
        <v>690</v>
      </c>
      <c r="E11" s="93" t="s">
        <v>78</v>
      </c>
      <c r="F11" s="95" t="s">
        <v>110</v>
      </c>
      <c r="G11" s="96" t="s">
        <v>148</v>
      </c>
      <c r="H11" s="97" t="s">
        <v>193</v>
      </c>
      <c r="I11" s="97">
        <v>29</v>
      </c>
      <c r="J11" s="94" t="s">
        <v>788</v>
      </c>
      <c r="K11" s="97" t="s">
        <v>225</v>
      </c>
      <c r="L11" s="97" t="s">
        <v>218</v>
      </c>
      <c r="M11" s="97" t="s">
        <v>236</v>
      </c>
      <c r="N11" s="94" t="s">
        <v>695</v>
      </c>
      <c r="O11" s="97" t="s">
        <v>246</v>
      </c>
      <c r="P11" s="98"/>
      <c r="Q11" s="92">
        <v>43122</v>
      </c>
      <c r="R11" s="93" t="s">
        <v>35</v>
      </c>
      <c r="S11" s="94" t="s">
        <v>35</v>
      </c>
      <c r="T11" s="93" t="s">
        <v>517</v>
      </c>
      <c r="U11" s="93" t="s">
        <v>519</v>
      </c>
      <c r="V11" s="93" t="s">
        <v>548</v>
      </c>
      <c r="W11" s="95" t="s">
        <v>622</v>
      </c>
      <c r="X11" s="96" t="s">
        <v>506</v>
      </c>
      <c r="Y11" s="94" t="s">
        <v>712</v>
      </c>
      <c r="Z11" s="97" t="s">
        <v>299</v>
      </c>
      <c r="AA11" s="97" t="s">
        <v>300</v>
      </c>
      <c r="AB11" s="97"/>
      <c r="AC11" s="99"/>
      <c r="AD11" s="98"/>
      <c r="AE11" s="100"/>
      <c r="AF11" s="101" t="s">
        <v>367</v>
      </c>
      <c r="AG11" s="102"/>
      <c r="AH11" s="102"/>
      <c r="AI11" s="102"/>
      <c r="AJ11" s="103"/>
      <c r="AK11" s="106">
        <v>1631</v>
      </c>
      <c r="AL11" s="104" t="s">
        <v>825</v>
      </c>
      <c r="AM11" s="104"/>
      <c r="AN11" s="104"/>
      <c r="AO11" s="104"/>
      <c r="AP11" s="105"/>
    </row>
    <row r="12" spans="1:42" ht="32.5" customHeight="1" x14ac:dyDescent="0.35">
      <c r="A12" s="91">
        <v>10</v>
      </c>
      <c r="B12" s="92">
        <v>41500</v>
      </c>
      <c r="C12" s="93" t="s">
        <v>36</v>
      </c>
      <c r="D12" s="94" t="s">
        <v>690</v>
      </c>
      <c r="E12" s="93" t="s">
        <v>59</v>
      </c>
      <c r="F12" s="95" t="s">
        <v>90</v>
      </c>
      <c r="G12" s="96" t="s">
        <v>154</v>
      </c>
      <c r="H12" s="97" t="s">
        <v>195</v>
      </c>
      <c r="I12" s="97">
        <v>27</v>
      </c>
      <c r="J12" s="94" t="s">
        <v>788</v>
      </c>
      <c r="K12" s="97" t="s">
        <v>220</v>
      </c>
      <c r="L12" s="97" t="s">
        <v>218</v>
      </c>
      <c r="M12" s="97" t="s">
        <v>233</v>
      </c>
      <c r="N12" s="94" t="s">
        <v>695</v>
      </c>
      <c r="O12" s="97" t="s">
        <v>262</v>
      </c>
      <c r="P12" s="98"/>
      <c r="Q12" s="92">
        <v>43124</v>
      </c>
      <c r="R12" s="93" t="s">
        <v>35</v>
      </c>
      <c r="S12" s="94" t="s">
        <v>35</v>
      </c>
      <c r="T12" s="93" t="s">
        <v>517</v>
      </c>
      <c r="U12" s="93" t="s">
        <v>520</v>
      </c>
      <c r="V12" s="93" t="s">
        <v>557</v>
      </c>
      <c r="W12" s="95" t="s">
        <v>631</v>
      </c>
      <c r="X12" s="96" t="s">
        <v>506</v>
      </c>
      <c r="Y12" s="94" t="s">
        <v>712</v>
      </c>
      <c r="Z12" s="97" t="s">
        <v>270</v>
      </c>
      <c r="AA12" s="97" t="s">
        <v>271</v>
      </c>
      <c r="AB12" s="97"/>
      <c r="AC12" s="99">
        <v>43321</v>
      </c>
      <c r="AD12" s="98" t="s">
        <v>504</v>
      </c>
      <c r="AE12" s="100"/>
      <c r="AF12" s="101" t="s">
        <v>383</v>
      </c>
      <c r="AG12" s="102" t="s">
        <v>384</v>
      </c>
      <c r="AH12" s="102"/>
      <c r="AI12" s="102"/>
      <c r="AJ12" s="103"/>
      <c r="AK12" s="106">
        <v>141</v>
      </c>
      <c r="AL12" s="104" t="s">
        <v>824</v>
      </c>
      <c r="AM12" s="104"/>
      <c r="AN12" s="104"/>
      <c r="AO12" s="104"/>
      <c r="AP12" s="105"/>
    </row>
    <row r="13" spans="1:42" ht="32.5" customHeight="1" x14ac:dyDescent="0.35">
      <c r="A13" s="91">
        <v>11</v>
      </c>
      <c r="B13" s="92">
        <v>41647</v>
      </c>
      <c r="C13" s="93" t="s">
        <v>36</v>
      </c>
      <c r="D13" s="94" t="s">
        <v>690</v>
      </c>
      <c r="E13" s="93" t="s">
        <v>81</v>
      </c>
      <c r="F13" s="95" t="s">
        <v>117</v>
      </c>
      <c r="G13" s="96" t="s">
        <v>158</v>
      </c>
      <c r="H13" s="97" t="s">
        <v>197</v>
      </c>
      <c r="I13" s="97">
        <v>19</v>
      </c>
      <c r="J13" s="94" t="s">
        <v>788</v>
      </c>
      <c r="K13" s="97" t="s">
        <v>220</v>
      </c>
      <c r="L13" s="97" t="s">
        <v>218</v>
      </c>
      <c r="M13" s="97" t="s">
        <v>223</v>
      </c>
      <c r="N13" s="94" t="s">
        <v>223</v>
      </c>
      <c r="O13" s="97" t="s">
        <v>260</v>
      </c>
      <c r="P13" s="98"/>
      <c r="Q13" s="92">
        <v>43124</v>
      </c>
      <c r="R13" s="93" t="s">
        <v>207</v>
      </c>
      <c r="S13" s="94" t="s">
        <v>705</v>
      </c>
      <c r="T13" s="93" t="s">
        <v>524</v>
      </c>
      <c r="U13" s="93" t="s">
        <v>518</v>
      </c>
      <c r="V13" s="93" t="s">
        <v>728</v>
      </c>
      <c r="W13" s="95"/>
      <c r="X13" s="96" t="s">
        <v>507</v>
      </c>
      <c r="Y13" s="94" t="s">
        <v>507</v>
      </c>
      <c r="Z13" s="97" t="s">
        <v>311</v>
      </c>
      <c r="AA13" s="97" t="s">
        <v>312</v>
      </c>
      <c r="AB13" s="97"/>
      <c r="AC13" s="99"/>
      <c r="AD13" s="98"/>
      <c r="AE13" s="100"/>
      <c r="AF13" s="101" t="s">
        <v>402</v>
      </c>
      <c r="AG13" s="102"/>
      <c r="AH13" s="102"/>
      <c r="AI13" s="102"/>
      <c r="AJ13" s="103"/>
      <c r="AK13" s="106">
        <v>984</v>
      </c>
      <c r="AL13" s="104" t="s">
        <v>824</v>
      </c>
      <c r="AM13" s="104"/>
      <c r="AN13" s="104"/>
      <c r="AO13" s="104"/>
      <c r="AP13" s="105"/>
    </row>
    <row r="14" spans="1:42" ht="32.5" customHeight="1" x14ac:dyDescent="0.35">
      <c r="A14" s="91">
        <v>12</v>
      </c>
      <c r="B14" s="92">
        <v>42873</v>
      </c>
      <c r="C14" s="93" t="s">
        <v>43</v>
      </c>
      <c r="D14" s="94" t="s">
        <v>692</v>
      </c>
      <c r="E14" s="93" t="s">
        <v>75</v>
      </c>
      <c r="F14" s="95" t="s">
        <v>106</v>
      </c>
      <c r="G14" s="96" t="s">
        <v>144</v>
      </c>
      <c r="H14" s="97"/>
      <c r="I14" s="97" t="s">
        <v>35</v>
      </c>
      <c r="J14" s="94" t="s">
        <v>35</v>
      </c>
      <c r="K14" s="97" t="s">
        <v>220</v>
      </c>
      <c r="L14" s="97" t="s">
        <v>218</v>
      </c>
      <c r="M14" s="97" t="s">
        <v>35</v>
      </c>
      <c r="N14" s="94" t="s">
        <v>35</v>
      </c>
      <c r="O14" s="97" t="s">
        <v>257</v>
      </c>
      <c r="P14" s="98"/>
      <c r="Q14" s="92">
        <v>43125</v>
      </c>
      <c r="R14" s="93" t="s">
        <v>35</v>
      </c>
      <c r="S14" s="94" t="s">
        <v>35</v>
      </c>
      <c r="T14" s="93" t="s">
        <v>517</v>
      </c>
      <c r="U14" s="93" t="s">
        <v>520</v>
      </c>
      <c r="V14" s="93" t="s">
        <v>541</v>
      </c>
      <c r="W14" s="95" t="s">
        <v>617</v>
      </c>
      <c r="X14" s="96" t="s">
        <v>506</v>
      </c>
      <c r="Y14" s="94" t="s">
        <v>712</v>
      </c>
      <c r="Z14" s="97" t="s">
        <v>294</v>
      </c>
      <c r="AA14" s="97" t="s">
        <v>295</v>
      </c>
      <c r="AB14" s="97"/>
      <c r="AC14" s="99"/>
      <c r="AD14" s="98"/>
      <c r="AE14" s="100"/>
      <c r="AF14" s="101" t="s">
        <v>358</v>
      </c>
      <c r="AG14" s="102"/>
      <c r="AH14" s="102"/>
      <c r="AI14" s="102"/>
      <c r="AJ14" s="103"/>
      <c r="AK14" s="106">
        <v>2083</v>
      </c>
      <c r="AL14" s="104" t="s">
        <v>825</v>
      </c>
      <c r="AM14" s="104"/>
      <c r="AN14" s="104"/>
      <c r="AO14" s="104"/>
      <c r="AP14" s="105"/>
    </row>
    <row r="15" spans="1:42" ht="32.5" customHeight="1" x14ac:dyDescent="0.35">
      <c r="A15" s="91">
        <v>13</v>
      </c>
      <c r="B15" s="92">
        <v>42639</v>
      </c>
      <c r="C15" s="93" t="s">
        <v>36</v>
      </c>
      <c r="D15" s="94" t="s">
        <v>690</v>
      </c>
      <c r="E15" s="93" t="s">
        <v>57</v>
      </c>
      <c r="F15" s="95" t="s">
        <v>119</v>
      </c>
      <c r="G15" s="96" t="s">
        <v>161</v>
      </c>
      <c r="H15" s="97" t="s">
        <v>200</v>
      </c>
      <c r="I15" s="97">
        <v>32</v>
      </c>
      <c r="J15" s="94" t="s">
        <v>789</v>
      </c>
      <c r="K15" s="97" t="s">
        <v>220</v>
      </c>
      <c r="L15" s="97" t="s">
        <v>218</v>
      </c>
      <c r="M15" s="97" t="s">
        <v>221</v>
      </c>
      <c r="N15" s="94" t="s">
        <v>695</v>
      </c>
      <c r="O15" s="97" t="s">
        <v>36</v>
      </c>
      <c r="P15" s="98"/>
      <c r="Q15" s="92">
        <v>43126</v>
      </c>
      <c r="R15" s="93" t="s">
        <v>35</v>
      </c>
      <c r="S15" s="94" t="s">
        <v>35</v>
      </c>
      <c r="T15" s="93" t="s">
        <v>525</v>
      </c>
      <c r="U15" s="93" t="s">
        <v>520</v>
      </c>
      <c r="V15" s="93" t="s">
        <v>576</v>
      </c>
      <c r="W15" s="95" t="s">
        <v>656</v>
      </c>
      <c r="X15" s="96" t="s">
        <v>506</v>
      </c>
      <c r="Y15" s="94" t="s">
        <v>712</v>
      </c>
      <c r="Z15" s="97" t="s">
        <v>316</v>
      </c>
      <c r="AA15" s="97" t="s">
        <v>317</v>
      </c>
      <c r="AB15" s="97"/>
      <c r="AC15" s="99"/>
      <c r="AD15" s="98"/>
      <c r="AE15" s="100"/>
      <c r="AF15" s="101" t="s">
        <v>445</v>
      </c>
      <c r="AG15" s="102" t="s">
        <v>446</v>
      </c>
      <c r="AH15" s="102" t="s">
        <v>447</v>
      </c>
      <c r="AI15" s="102"/>
      <c r="AJ15" s="103"/>
      <c r="AK15" s="106">
        <v>2027</v>
      </c>
      <c r="AL15" s="104" t="s">
        <v>825</v>
      </c>
      <c r="AM15" s="104"/>
      <c r="AN15" s="104"/>
      <c r="AO15" s="104"/>
      <c r="AP15" s="105"/>
    </row>
    <row r="16" spans="1:42" ht="32.5" customHeight="1" x14ac:dyDescent="0.35">
      <c r="A16" s="91">
        <v>14</v>
      </c>
      <c r="B16" s="92">
        <v>41865</v>
      </c>
      <c r="C16" s="93" t="s">
        <v>36</v>
      </c>
      <c r="D16" s="94" t="s">
        <v>690</v>
      </c>
      <c r="E16" s="93" t="s">
        <v>78</v>
      </c>
      <c r="F16" s="95" t="s">
        <v>110</v>
      </c>
      <c r="G16" s="96" t="s">
        <v>148</v>
      </c>
      <c r="H16" s="97" t="s">
        <v>193</v>
      </c>
      <c r="I16" s="97">
        <v>29</v>
      </c>
      <c r="J16" s="94" t="s">
        <v>788</v>
      </c>
      <c r="K16" s="97" t="s">
        <v>225</v>
      </c>
      <c r="L16" s="97" t="s">
        <v>218</v>
      </c>
      <c r="M16" s="97" t="s">
        <v>236</v>
      </c>
      <c r="N16" s="94" t="s">
        <v>695</v>
      </c>
      <c r="O16" s="97" t="s">
        <v>246</v>
      </c>
      <c r="P16" s="98"/>
      <c r="Q16" s="92">
        <v>43128</v>
      </c>
      <c r="R16" s="93" t="s">
        <v>35</v>
      </c>
      <c r="S16" s="94" t="s">
        <v>35</v>
      </c>
      <c r="T16" s="93" t="s">
        <v>517</v>
      </c>
      <c r="U16" s="93" t="s">
        <v>519</v>
      </c>
      <c r="V16" s="93" t="s">
        <v>550</v>
      </c>
      <c r="W16" s="95" t="s">
        <v>624</v>
      </c>
      <c r="X16" s="96" t="s">
        <v>506</v>
      </c>
      <c r="Y16" s="94" t="s">
        <v>712</v>
      </c>
      <c r="Z16" s="97" t="s">
        <v>299</v>
      </c>
      <c r="AA16" s="97" t="s">
        <v>300</v>
      </c>
      <c r="AB16" s="97"/>
      <c r="AC16" s="99"/>
      <c r="AD16" s="98"/>
      <c r="AE16" s="100"/>
      <c r="AF16" s="101" t="s">
        <v>369</v>
      </c>
      <c r="AG16" s="102" t="s">
        <v>370</v>
      </c>
      <c r="AH16" s="102"/>
      <c r="AI16" s="102"/>
      <c r="AJ16" s="103"/>
      <c r="AK16" s="106">
        <v>1632</v>
      </c>
      <c r="AL16" s="104" t="s">
        <v>825</v>
      </c>
      <c r="AM16" s="104"/>
      <c r="AN16" s="104"/>
      <c r="AO16" s="104"/>
      <c r="AP16" s="105"/>
    </row>
    <row r="17" spans="1:42" ht="32.5" customHeight="1" x14ac:dyDescent="0.35">
      <c r="A17" s="91">
        <v>15</v>
      </c>
      <c r="B17" s="92">
        <v>41865</v>
      </c>
      <c r="C17" s="93" t="s">
        <v>36</v>
      </c>
      <c r="D17" s="94" t="s">
        <v>690</v>
      </c>
      <c r="E17" s="93" t="s">
        <v>78</v>
      </c>
      <c r="F17" s="95" t="s">
        <v>110</v>
      </c>
      <c r="G17" s="96" t="s">
        <v>148</v>
      </c>
      <c r="H17" s="97" t="s">
        <v>193</v>
      </c>
      <c r="I17" s="97">
        <v>29</v>
      </c>
      <c r="J17" s="94" t="s">
        <v>788</v>
      </c>
      <c r="K17" s="97" t="s">
        <v>225</v>
      </c>
      <c r="L17" s="97" t="s">
        <v>218</v>
      </c>
      <c r="M17" s="97" t="s">
        <v>236</v>
      </c>
      <c r="N17" s="94" t="s">
        <v>695</v>
      </c>
      <c r="O17" s="97" t="s">
        <v>246</v>
      </c>
      <c r="P17" s="98"/>
      <c r="Q17" s="92">
        <v>43129</v>
      </c>
      <c r="R17" s="93" t="s">
        <v>35</v>
      </c>
      <c r="S17" s="94" t="s">
        <v>35</v>
      </c>
      <c r="T17" s="93" t="s">
        <v>517</v>
      </c>
      <c r="U17" s="93" t="s">
        <v>519</v>
      </c>
      <c r="V17" s="93" t="s">
        <v>549</v>
      </c>
      <c r="W17" s="95" t="s">
        <v>623</v>
      </c>
      <c r="X17" s="96" t="s">
        <v>506</v>
      </c>
      <c r="Y17" s="94" t="s">
        <v>712</v>
      </c>
      <c r="Z17" s="97" t="s">
        <v>299</v>
      </c>
      <c r="AA17" s="97" t="s">
        <v>300</v>
      </c>
      <c r="AB17" s="97"/>
      <c r="AC17" s="99"/>
      <c r="AD17" s="98"/>
      <c r="AE17" s="100"/>
      <c r="AF17" s="101" t="s">
        <v>368</v>
      </c>
      <c r="AG17" s="102"/>
      <c r="AH17" s="102"/>
      <c r="AI17" s="102"/>
      <c r="AJ17" s="103"/>
      <c r="AK17" s="106">
        <v>1633</v>
      </c>
      <c r="AL17" s="104" t="s">
        <v>825</v>
      </c>
      <c r="AM17" s="104"/>
      <c r="AN17" s="104"/>
      <c r="AO17" s="104"/>
      <c r="AP17" s="105"/>
    </row>
    <row r="18" spans="1:42" ht="32.5" customHeight="1" x14ac:dyDescent="0.35">
      <c r="A18" s="91">
        <v>16</v>
      </c>
      <c r="B18" s="92">
        <v>42639</v>
      </c>
      <c r="C18" s="93" t="s">
        <v>36</v>
      </c>
      <c r="D18" s="94" t="s">
        <v>690</v>
      </c>
      <c r="E18" s="93" t="s">
        <v>57</v>
      </c>
      <c r="F18" s="95" t="s">
        <v>119</v>
      </c>
      <c r="G18" s="96" t="s">
        <v>161</v>
      </c>
      <c r="H18" s="97" t="s">
        <v>200</v>
      </c>
      <c r="I18" s="97">
        <v>32</v>
      </c>
      <c r="J18" s="94" t="s">
        <v>789</v>
      </c>
      <c r="K18" s="97" t="s">
        <v>220</v>
      </c>
      <c r="L18" s="97" t="s">
        <v>218</v>
      </c>
      <c r="M18" s="97" t="s">
        <v>221</v>
      </c>
      <c r="N18" s="94" t="s">
        <v>695</v>
      </c>
      <c r="O18" s="97" t="s">
        <v>36</v>
      </c>
      <c r="P18" s="98"/>
      <c r="Q18" s="92">
        <v>43129</v>
      </c>
      <c r="R18" s="93" t="s">
        <v>211</v>
      </c>
      <c r="S18" s="94" t="s">
        <v>705</v>
      </c>
      <c r="T18" s="93" t="s">
        <v>517</v>
      </c>
      <c r="U18" s="93" t="s">
        <v>522</v>
      </c>
      <c r="V18" s="93" t="s">
        <v>578</v>
      </c>
      <c r="W18" s="95" t="s">
        <v>658</v>
      </c>
      <c r="X18" s="96" t="s">
        <v>506</v>
      </c>
      <c r="Y18" s="94" t="s">
        <v>712</v>
      </c>
      <c r="Z18" s="97" t="s">
        <v>316</v>
      </c>
      <c r="AA18" s="97" t="s">
        <v>317</v>
      </c>
      <c r="AB18" s="97"/>
      <c r="AC18" s="99"/>
      <c r="AD18" s="98"/>
      <c r="AE18" s="100"/>
      <c r="AF18" s="101" t="s">
        <v>449</v>
      </c>
      <c r="AG18" s="102"/>
      <c r="AH18" s="102"/>
      <c r="AI18" s="102"/>
      <c r="AJ18" s="103"/>
      <c r="AK18" s="106">
        <v>2025</v>
      </c>
      <c r="AL18" s="104" t="s">
        <v>825</v>
      </c>
      <c r="AM18" s="104"/>
      <c r="AN18" s="104"/>
      <c r="AO18" s="104"/>
      <c r="AP18" s="105"/>
    </row>
    <row r="19" spans="1:42" ht="32.5" customHeight="1" x14ac:dyDescent="0.35">
      <c r="A19" s="91">
        <v>17</v>
      </c>
      <c r="B19" s="92">
        <v>42040</v>
      </c>
      <c r="C19" s="93" t="s">
        <v>37</v>
      </c>
      <c r="D19" s="94" t="s">
        <v>691</v>
      </c>
      <c r="E19" s="93" t="s">
        <v>63</v>
      </c>
      <c r="F19" s="95" t="s">
        <v>123</v>
      </c>
      <c r="G19" s="96" t="s">
        <v>169</v>
      </c>
      <c r="H19" s="97"/>
      <c r="I19" s="97" t="s">
        <v>35</v>
      </c>
      <c r="J19" s="94" t="s">
        <v>35</v>
      </c>
      <c r="K19" s="97" t="s">
        <v>220</v>
      </c>
      <c r="L19" s="97" t="s">
        <v>218</v>
      </c>
      <c r="M19" s="97" t="s">
        <v>35</v>
      </c>
      <c r="N19" s="94" t="s">
        <v>35</v>
      </c>
      <c r="O19" s="97" t="s">
        <v>35</v>
      </c>
      <c r="P19" s="98"/>
      <c r="Q19" s="92">
        <v>43132</v>
      </c>
      <c r="R19" s="93" t="s">
        <v>35</v>
      </c>
      <c r="S19" s="94" t="s">
        <v>35</v>
      </c>
      <c r="T19" s="93" t="s">
        <v>517</v>
      </c>
      <c r="U19" s="93" t="s">
        <v>523</v>
      </c>
      <c r="V19" s="93" t="s">
        <v>588</v>
      </c>
      <c r="W19" s="95" t="s">
        <v>669</v>
      </c>
      <c r="X19" s="96" t="s">
        <v>507</v>
      </c>
      <c r="Y19" s="94" t="s">
        <v>507</v>
      </c>
      <c r="Z19" s="97"/>
      <c r="AA19" s="97"/>
      <c r="AB19" s="97"/>
      <c r="AC19" s="99">
        <v>42699</v>
      </c>
      <c r="AD19" s="98" t="s">
        <v>495</v>
      </c>
      <c r="AE19" s="100"/>
      <c r="AF19" s="101" t="s">
        <v>464</v>
      </c>
      <c r="AG19" s="102"/>
      <c r="AH19" s="102"/>
      <c r="AI19" s="102"/>
      <c r="AJ19" s="103"/>
      <c r="AK19" s="106">
        <v>1735</v>
      </c>
      <c r="AL19" s="104" t="s">
        <v>825</v>
      </c>
      <c r="AM19" s="104"/>
      <c r="AN19" s="104"/>
      <c r="AO19" s="104"/>
      <c r="AP19" s="105"/>
    </row>
    <row r="20" spans="1:42" ht="32.5" customHeight="1" x14ac:dyDescent="0.35">
      <c r="A20" s="91">
        <v>18</v>
      </c>
      <c r="B20" s="92">
        <v>42534</v>
      </c>
      <c r="C20" s="93" t="s">
        <v>35</v>
      </c>
      <c r="D20" s="94" t="s">
        <v>35</v>
      </c>
      <c r="E20" s="93" t="s">
        <v>35</v>
      </c>
      <c r="F20" s="95" t="s">
        <v>126</v>
      </c>
      <c r="G20" s="96" t="s">
        <v>184</v>
      </c>
      <c r="H20" s="97"/>
      <c r="I20" s="97" t="s">
        <v>35</v>
      </c>
      <c r="J20" s="94" t="s">
        <v>35</v>
      </c>
      <c r="K20" s="97" t="s">
        <v>220</v>
      </c>
      <c r="L20" s="97" t="s">
        <v>218</v>
      </c>
      <c r="M20" s="97" t="s">
        <v>35</v>
      </c>
      <c r="N20" s="94" t="s">
        <v>35</v>
      </c>
      <c r="O20" s="97" t="s">
        <v>35</v>
      </c>
      <c r="P20" s="98"/>
      <c r="Q20" s="92">
        <v>43137</v>
      </c>
      <c r="R20" s="93" t="s">
        <v>214</v>
      </c>
      <c r="S20" s="94" t="s">
        <v>705</v>
      </c>
      <c r="T20" s="93" t="s">
        <v>517</v>
      </c>
      <c r="U20" s="93" t="s">
        <v>745</v>
      </c>
      <c r="V20" s="93" t="s">
        <v>604</v>
      </c>
      <c r="W20" s="95" t="s">
        <v>687</v>
      </c>
      <c r="X20" s="96" t="s">
        <v>506</v>
      </c>
      <c r="Y20" s="94" t="s">
        <v>712</v>
      </c>
      <c r="Z20" s="97"/>
      <c r="AA20" s="97"/>
      <c r="AB20" s="97"/>
      <c r="AC20" s="99"/>
      <c r="AD20" s="98"/>
      <c r="AE20" s="100"/>
      <c r="AF20" s="101" t="s">
        <v>490</v>
      </c>
      <c r="AG20" s="102"/>
      <c r="AH20" s="102"/>
      <c r="AI20" s="102"/>
      <c r="AJ20" s="103"/>
      <c r="AK20" s="106">
        <v>2017</v>
      </c>
      <c r="AL20" s="104" t="s">
        <v>825</v>
      </c>
      <c r="AM20" s="104"/>
      <c r="AN20" s="104"/>
      <c r="AO20" s="104"/>
      <c r="AP20" s="105"/>
    </row>
    <row r="21" spans="1:42" ht="32.5" customHeight="1" x14ac:dyDescent="0.35">
      <c r="A21" s="91">
        <v>19</v>
      </c>
      <c r="B21" s="92">
        <v>41553</v>
      </c>
      <c r="C21" s="93" t="s">
        <v>36</v>
      </c>
      <c r="D21" s="94" t="s">
        <v>690</v>
      </c>
      <c r="E21" s="93" t="s">
        <v>62</v>
      </c>
      <c r="F21" s="95" t="s">
        <v>95</v>
      </c>
      <c r="G21" s="96" t="s">
        <v>159</v>
      </c>
      <c r="H21" s="97" t="s">
        <v>198</v>
      </c>
      <c r="I21" s="97">
        <v>18</v>
      </c>
      <c r="J21" s="94" t="s">
        <v>788</v>
      </c>
      <c r="K21" s="97" t="s">
        <v>220</v>
      </c>
      <c r="L21" s="97" t="s">
        <v>218</v>
      </c>
      <c r="M21" s="97" t="s">
        <v>241</v>
      </c>
      <c r="N21" s="94" t="s">
        <v>223</v>
      </c>
      <c r="O21" s="97" t="s">
        <v>265</v>
      </c>
      <c r="P21" s="98"/>
      <c r="Q21" s="92">
        <v>43141</v>
      </c>
      <c r="R21" s="93" t="s">
        <v>35</v>
      </c>
      <c r="S21" s="94" t="s">
        <v>35</v>
      </c>
      <c r="T21" s="93" t="s">
        <v>517</v>
      </c>
      <c r="U21" s="93" t="s">
        <v>518</v>
      </c>
      <c r="V21" s="93" t="s">
        <v>574</v>
      </c>
      <c r="W21" s="95" t="s">
        <v>654</v>
      </c>
      <c r="X21" s="96" t="s">
        <v>509</v>
      </c>
      <c r="Y21" s="94" t="s">
        <v>507</v>
      </c>
      <c r="Z21" s="97" t="s">
        <v>280</v>
      </c>
      <c r="AA21" s="97" t="s">
        <v>313</v>
      </c>
      <c r="AB21" s="97"/>
      <c r="AC21" s="99">
        <v>42981</v>
      </c>
      <c r="AD21" s="98" t="s">
        <v>498</v>
      </c>
      <c r="AE21" s="100"/>
      <c r="AF21" s="101" t="s">
        <v>443</v>
      </c>
      <c r="AG21" s="102"/>
      <c r="AH21" s="102"/>
      <c r="AI21" s="102"/>
      <c r="AJ21" s="103"/>
      <c r="AK21" s="106">
        <v>403</v>
      </c>
      <c r="AL21" s="104" t="s">
        <v>825</v>
      </c>
      <c r="AM21" s="104"/>
      <c r="AN21" s="104"/>
      <c r="AO21" s="104"/>
      <c r="AP21" s="105"/>
    </row>
    <row r="22" spans="1:42" ht="32.5" customHeight="1" x14ac:dyDescent="0.35">
      <c r="A22" s="91">
        <v>20</v>
      </c>
      <c r="B22" s="92" t="s">
        <v>34</v>
      </c>
      <c r="C22" s="93" t="s">
        <v>35</v>
      </c>
      <c r="D22" s="94" t="s">
        <v>35</v>
      </c>
      <c r="E22" s="93" t="s">
        <v>35</v>
      </c>
      <c r="F22" s="95" t="s">
        <v>35</v>
      </c>
      <c r="G22" s="96" t="s">
        <v>165</v>
      </c>
      <c r="H22" s="97"/>
      <c r="I22" s="97" t="s">
        <v>35</v>
      </c>
      <c r="J22" s="94" t="s">
        <v>35</v>
      </c>
      <c r="K22" s="97" t="s">
        <v>220</v>
      </c>
      <c r="L22" s="97" t="s">
        <v>218</v>
      </c>
      <c r="M22" s="97" t="s">
        <v>35</v>
      </c>
      <c r="N22" s="94" t="s">
        <v>35</v>
      </c>
      <c r="O22" s="97" t="s">
        <v>35</v>
      </c>
      <c r="P22" s="98"/>
      <c r="Q22" s="92">
        <v>43147</v>
      </c>
      <c r="R22" s="93" t="s">
        <v>35</v>
      </c>
      <c r="S22" s="94" t="s">
        <v>35</v>
      </c>
      <c r="T22" s="93" t="s">
        <v>517</v>
      </c>
      <c r="U22" s="93" t="s">
        <v>523</v>
      </c>
      <c r="V22" s="93" t="s">
        <v>584</v>
      </c>
      <c r="W22" s="95" t="s">
        <v>664</v>
      </c>
      <c r="X22" s="96" t="s">
        <v>507</v>
      </c>
      <c r="Y22" s="94" t="s">
        <v>507</v>
      </c>
      <c r="Z22" s="97"/>
      <c r="AA22" s="97"/>
      <c r="AB22" s="97"/>
      <c r="AC22" s="99"/>
      <c r="AD22" s="98"/>
      <c r="AE22" s="100"/>
      <c r="AF22" s="101" t="s">
        <v>459</v>
      </c>
      <c r="AG22" s="102"/>
      <c r="AH22" s="102"/>
      <c r="AI22" s="102"/>
      <c r="AJ22" s="103"/>
      <c r="AK22" s="106">
        <v>2281</v>
      </c>
      <c r="AL22" s="104" t="s">
        <v>825</v>
      </c>
      <c r="AM22" s="104"/>
      <c r="AN22" s="104"/>
      <c r="AO22" s="104"/>
      <c r="AP22" s="105"/>
    </row>
    <row r="23" spans="1:42" ht="32.5" customHeight="1" x14ac:dyDescent="0.35">
      <c r="A23" s="91">
        <v>21</v>
      </c>
      <c r="B23" s="92">
        <v>43145</v>
      </c>
      <c r="C23" s="93" t="s">
        <v>36</v>
      </c>
      <c r="D23" s="94" t="s">
        <v>690</v>
      </c>
      <c r="E23" s="93" t="s">
        <v>35</v>
      </c>
      <c r="F23" s="95" t="s">
        <v>741</v>
      </c>
      <c r="G23" s="96" t="s">
        <v>710</v>
      </c>
      <c r="H23" s="97"/>
      <c r="I23" s="97" t="s">
        <v>35</v>
      </c>
      <c r="J23" s="94" t="s">
        <v>35</v>
      </c>
      <c r="K23" s="97" t="s">
        <v>220</v>
      </c>
      <c r="L23" s="97" t="s">
        <v>218</v>
      </c>
      <c r="M23" s="97" t="s">
        <v>227</v>
      </c>
      <c r="N23" s="94" t="s">
        <v>742</v>
      </c>
      <c r="O23" s="97" t="s">
        <v>36</v>
      </c>
      <c r="P23" s="98" t="s">
        <v>711</v>
      </c>
      <c r="Q23" s="92">
        <v>43148</v>
      </c>
      <c r="R23" s="93" t="s">
        <v>35</v>
      </c>
      <c r="S23" s="94" t="s">
        <v>35</v>
      </c>
      <c r="T23" s="93" t="s">
        <v>517</v>
      </c>
      <c r="U23" s="93" t="s">
        <v>523</v>
      </c>
      <c r="V23" s="93" t="s">
        <v>709</v>
      </c>
      <c r="W23" s="95" t="s">
        <v>616</v>
      </c>
      <c r="X23" s="96" t="s">
        <v>506</v>
      </c>
      <c r="Y23" s="94" t="s">
        <v>712</v>
      </c>
      <c r="Z23" s="97" t="s">
        <v>743</v>
      </c>
      <c r="AA23" s="97"/>
      <c r="AB23" s="97"/>
      <c r="AC23" s="99"/>
      <c r="AD23" s="98"/>
      <c r="AE23" s="100"/>
      <c r="AF23" s="101" t="s">
        <v>356</v>
      </c>
      <c r="AG23" s="102" t="s">
        <v>357</v>
      </c>
      <c r="AH23" s="102"/>
      <c r="AI23" s="102"/>
      <c r="AJ23" s="103"/>
      <c r="AK23" s="106">
        <v>2122</v>
      </c>
      <c r="AL23" s="104" t="s">
        <v>825</v>
      </c>
      <c r="AM23" s="104"/>
      <c r="AN23" s="104"/>
      <c r="AO23" s="104"/>
      <c r="AP23" s="105"/>
    </row>
    <row r="24" spans="1:42" ht="32.5" customHeight="1" x14ac:dyDescent="0.35">
      <c r="A24" s="91">
        <v>22</v>
      </c>
      <c r="B24" s="107">
        <v>2015</v>
      </c>
      <c r="C24" s="93" t="s">
        <v>41</v>
      </c>
      <c r="D24" s="94" t="s">
        <v>691</v>
      </c>
      <c r="E24" s="93" t="s">
        <v>74</v>
      </c>
      <c r="F24" s="95" t="s">
        <v>111</v>
      </c>
      <c r="G24" s="96" t="s">
        <v>149</v>
      </c>
      <c r="H24" s="97"/>
      <c r="I24" s="97">
        <v>17</v>
      </c>
      <c r="J24" s="94" t="s">
        <v>700</v>
      </c>
      <c r="K24" s="97" t="s">
        <v>220</v>
      </c>
      <c r="L24" s="97" t="s">
        <v>219</v>
      </c>
      <c r="M24" s="97" t="s">
        <v>35</v>
      </c>
      <c r="N24" s="94" t="s">
        <v>35</v>
      </c>
      <c r="O24" s="97" t="s">
        <v>256</v>
      </c>
      <c r="P24" s="98"/>
      <c r="Q24" s="92">
        <v>43151</v>
      </c>
      <c r="R24" s="93" t="s">
        <v>35</v>
      </c>
      <c r="S24" s="94" t="s">
        <v>35</v>
      </c>
      <c r="T24" s="93" t="s">
        <v>517</v>
      </c>
      <c r="U24" s="93" t="s">
        <v>518</v>
      </c>
      <c r="V24" s="93" t="s">
        <v>552</v>
      </c>
      <c r="W24" s="95" t="s">
        <v>626</v>
      </c>
      <c r="X24" s="96" t="s">
        <v>507</v>
      </c>
      <c r="Y24" s="94" t="s">
        <v>507</v>
      </c>
      <c r="Z24" s="97" t="s">
        <v>301</v>
      </c>
      <c r="AA24" s="97" t="s">
        <v>302</v>
      </c>
      <c r="AB24" s="97"/>
      <c r="AC24" s="99">
        <v>42506</v>
      </c>
      <c r="AD24" s="98" t="s">
        <v>497</v>
      </c>
      <c r="AE24" s="100"/>
      <c r="AF24" s="101" t="s">
        <v>373</v>
      </c>
      <c r="AG24" s="102" t="s">
        <v>374</v>
      </c>
      <c r="AH24" s="102"/>
      <c r="AI24" s="102"/>
      <c r="AJ24" s="103"/>
      <c r="AK24" s="106">
        <v>1937</v>
      </c>
      <c r="AL24" s="104" t="s">
        <v>825</v>
      </c>
      <c r="AM24" s="104"/>
      <c r="AN24" s="104"/>
      <c r="AO24" s="104"/>
      <c r="AP24" s="105"/>
    </row>
    <row r="25" spans="1:42" ht="32.5" customHeight="1" x14ac:dyDescent="0.35">
      <c r="A25" s="91">
        <v>23</v>
      </c>
      <c r="B25" s="92">
        <v>41647</v>
      </c>
      <c r="C25" s="93" t="s">
        <v>36</v>
      </c>
      <c r="D25" s="94" t="s">
        <v>690</v>
      </c>
      <c r="E25" s="93" t="s">
        <v>81</v>
      </c>
      <c r="F25" s="95" t="s">
        <v>117</v>
      </c>
      <c r="G25" s="96" t="s">
        <v>158</v>
      </c>
      <c r="H25" s="97" t="s">
        <v>197</v>
      </c>
      <c r="I25" s="97">
        <v>19</v>
      </c>
      <c r="J25" s="94" t="s">
        <v>788</v>
      </c>
      <c r="K25" s="97" t="s">
        <v>220</v>
      </c>
      <c r="L25" s="97" t="s">
        <v>218</v>
      </c>
      <c r="M25" s="97" t="s">
        <v>223</v>
      </c>
      <c r="N25" s="94" t="s">
        <v>223</v>
      </c>
      <c r="O25" s="97" t="s">
        <v>260</v>
      </c>
      <c r="P25" s="98"/>
      <c r="Q25" s="92">
        <v>43152</v>
      </c>
      <c r="R25" s="93" t="s">
        <v>207</v>
      </c>
      <c r="S25" s="94" t="s">
        <v>705</v>
      </c>
      <c r="T25" s="93" t="s">
        <v>524</v>
      </c>
      <c r="U25" s="93" t="s">
        <v>520</v>
      </c>
      <c r="V25" s="93" t="s">
        <v>757</v>
      </c>
      <c r="W25" s="95" t="s">
        <v>731</v>
      </c>
      <c r="X25" s="96" t="s">
        <v>507</v>
      </c>
      <c r="Y25" s="94" t="s">
        <v>507</v>
      </c>
      <c r="Z25" s="97" t="s">
        <v>311</v>
      </c>
      <c r="AA25" s="97" t="s">
        <v>312</v>
      </c>
      <c r="AB25" s="97"/>
      <c r="AC25" s="99"/>
      <c r="AD25" s="98"/>
      <c r="AE25" s="100"/>
      <c r="AF25" s="101" t="s">
        <v>410</v>
      </c>
      <c r="AG25" s="102"/>
      <c r="AH25" s="102"/>
      <c r="AI25" s="102"/>
      <c r="AJ25" s="103"/>
      <c r="AK25" s="106">
        <v>985</v>
      </c>
      <c r="AL25" s="104" t="s">
        <v>824</v>
      </c>
      <c r="AM25" s="104"/>
      <c r="AN25" s="104"/>
      <c r="AO25" s="104"/>
      <c r="AP25" s="105"/>
    </row>
    <row r="26" spans="1:42" ht="32.5" customHeight="1" x14ac:dyDescent="0.35">
      <c r="A26" s="91">
        <v>24</v>
      </c>
      <c r="B26" s="107">
        <v>2015</v>
      </c>
      <c r="C26" s="93" t="s">
        <v>36</v>
      </c>
      <c r="D26" s="94" t="s">
        <v>690</v>
      </c>
      <c r="E26" s="93" t="s">
        <v>35</v>
      </c>
      <c r="F26" s="95" t="s">
        <v>120</v>
      </c>
      <c r="G26" s="96" t="s">
        <v>162</v>
      </c>
      <c r="H26" s="97"/>
      <c r="I26" s="97" t="s">
        <v>35</v>
      </c>
      <c r="J26" s="94" t="s">
        <v>35</v>
      </c>
      <c r="K26" s="97" t="s">
        <v>220</v>
      </c>
      <c r="L26" s="97" t="s">
        <v>218</v>
      </c>
      <c r="M26" s="97" t="s">
        <v>35</v>
      </c>
      <c r="N26" s="94" t="s">
        <v>35</v>
      </c>
      <c r="O26" s="97" t="s">
        <v>35</v>
      </c>
      <c r="P26" s="98"/>
      <c r="Q26" s="92">
        <v>43158</v>
      </c>
      <c r="R26" s="93" t="s">
        <v>210</v>
      </c>
      <c r="S26" s="94" t="s">
        <v>705</v>
      </c>
      <c r="T26" s="93" t="s">
        <v>517</v>
      </c>
      <c r="U26" s="93" t="s">
        <v>520</v>
      </c>
      <c r="V26" s="93" t="s">
        <v>579</v>
      </c>
      <c r="W26" s="95" t="s">
        <v>659</v>
      </c>
      <c r="X26" s="96" t="s">
        <v>506</v>
      </c>
      <c r="Y26" s="94" t="s">
        <v>712</v>
      </c>
      <c r="Z26" s="97" t="s">
        <v>281</v>
      </c>
      <c r="AA26" s="97"/>
      <c r="AB26" s="97"/>
      <c r="AC26" s="99"/>
      <c r="AD26" s="98"/>
      <c r="AE26" s="100"/>
      <c r="AF26" s="101" t="s">
        <v>450</v>
      </c>
      <c r="AG26" s="102" t="s">
        <v>451</v>
      </c>
      <c r="AH26" s="102"/>
      <c r="AI26" s="102"/>
      <c r="AJ26" s="103"/>
      <c r="AK26" s="106">
        <v>1927</v>
      </c>
      <c r="AL26" s="104" t="s">
        <v>824</v>
      </c>
      <c r="AM26" s="104"/>
      <c r="AN26" s="104"/>
      <c r="AO26" s="104"/>
      <c r="AP26" s="105"/>
    </row>
    <row r="27" spans="1:42" ht="32.5" customHeight="1" x14ac:dyDescent="0.35">
      <c r="A27" s="91">
        <v>25</v>
      </c>
      <c r="B27" s="92">
        <v>41865</v>
      </c>
      <c r="C27" s="93" t="s">
        <v>36</v>
      </c>
      <c r="D27" s="94" t="s">
        <v>690</v>
      </c>
      <c r="E27" s="93" t="s">
        <v>78</v>
      </c>
      <c r="F27" s="95" t="s">
        <v>110</v>
      </c>
      <c r="G27" s="96" t="s">
        <v>148</v>
      </c>
      <c r="H27" s="97" t="s">
        <v>193</v>
      </c>
      <c r="I27" s="97">
        <v>29</v>
      </c>
      <c r="J27" s="94" t="s">
        <v>788</v>
      </c>
      <c r="K27" s="97" t="s">
        <v>225</v>
      </c>
      <c r="L27" s="97" t="s">
        <v>218</v>
      </c>
      <c r="M27" s="97" t="s">
        <v>236</v>
      </c>
      <c r="N27" s="94" t="s">
        <v>695</v>
      </c>
      <c r="O27" s="97" t="s">
        <v>246</v>
      </c>
      <c r="P27" s="98"/>
      <c r="Q27" s="92">
        <v>43160</v>
      </c>
      <c r="R27" s="93" t="s">
        <v>35</v>
      </c>
      <c r="S27" s="94" t="s">
        <v>35</v>
      </c>
      <c r="T27" s="93" t="s">
        <v>517</v>
      </c>
      <c r="U27" s="93" t="s">
        <v>519</v>
      </c>
      <c r="V27" s="93" t="s">
        <v>551</v>
      </c>
      <c r="W27" s="95" t="s">
        <v>625</v>
      </c>
      <c r="X27" s="96" t="s">
        <v>506</v>
      </c>
      <c r="Y27" s="94" t="s">
        <v>712</v>
      </c>
      <c r="Z27" s="97" t="s">
        <v>299</v>
      </c>
      <c r="AA27" s="97" t="s">
        <v>300</v>
      </c>
      <c r="AB27" s="97"/>
      <c r="AC27" s="99"/>
      <c r="AD27" s="98"/>
      <c r="AE27" s="100"/>
      <c r="AF27" s="101" t="s">
        <v>371</v>
      </c>
      <c r="AG27" s="102" t="s">
        <v>372</v>
      </c>
      <c r="AH27" s="102"/>
      <c r="AI27" s="102"/>
      <c r="AJ27" s="103"/>
      <c r="AK27" s="106">
        <v>1634</v>
      </c>
      <c r="AL27" s="104" t="s">
        <v>825</v>
      </c>
      <c r="AM27" s="104"/>
      <c r="AN27" s="104"/>
      <c r="AO27" s="104"/>
      <c r="AP27" s="105"/>
    </row>
    <row r="28" spans="1:42" ht="32.5" customHeight="1" x14ac:dyDescent="0.35">
      <c r="A28" s="91">
        <v>26</v>
      </c>
      <c r="B28" s="107">
        <v>2015</v>
      </c>
      <c r="C28" s="93" t="s">
        <v>36</v>
      </c>
      <c r="D28" s="94" t="s">
        <v>690</v>
      </c>
      <c r="E28" s="93" t="s">
        <v>35</v>
      </c>
      <c r="F28" s="95" t="s">
        <v>96</v>
      </c>
      <c r="G28" s="96" t="s">
        <v>172</v>
      </c>
      <c r="H28" s="97"/>
      <c r="I28" s="97" t="s">
        <v>35</v>
      </c>
      <c r="J28" s="94" t="s">
        <v>35</v>
      </c>
      <c r="K28" s="97" t="s">
        <v>220</v>
      </c>
      <c r="L28" s="97" t="s">
        <v>218</v>
      </c>
      <c r="M28" s="97" t="s">
        <v>35</v>
      </c>
      <c r="N28" s="94" t="s">
        <v>35</v>
      </c>
      <c r="O28" s="97" t="s">
        <v>35</v>
      </c>
      <c r="P28" s="98"/>
      <c r="Q28" s="92">
        <v>43161</v>
      </c>
      <c r="R28" s="93" t="s">
        <v>210</v>
      </c>
      <c r="S28" s="94" t="s">
        <v>705</v>
      </c>
      <c r="T28" s="93" t="s">
        <v>517</v>
      </c>
      <c r="U28" s="93" t="s">
        <v>523</v>
      </c>
      <c r="V28" s="93" t="s">
        <v>591</v>
      </c>
      <c r="W28" s="95" t="s">
        <v>672</v>
      </c>
      <c r="X28" s="96" t="s">
        <v>506</v>
      </c>
      <c r="Y28" s="94" t="s">
        <v>712</v>
      </c>
      <c r="Z28" s="97"/>
      <c r="AA28" s="97"/>
      <c r="AB28" s="97"/>
      <c r="AC28" s="99">
        <v>43249</v>
      </c>
      <c r="AD28" s="98" t="s">
        <v>493</v>
      </c>
      <c r="AE28" s="100"/>
      <c r="AF28" s="101" t="s">
        <v>468</v>
      </c>
      <c r="AG28" s="102"/>
      <c r="AH28" s="102"/>
      <c r="AI28" s="102"/>
      <c r="AJ28" s="103"/>
      <c r="AK28" s="106">
        <v>1923</v>
      </c>
      <c r="AL28" s="104" t="s">
        <v>824</v>
      </c>
      <c r="AM28" s="104"/>
      <c r="AN28" s="104"/>
      <c r="AO28" s="104"/>
      <c r="AP28" s="105"/>
    </row>
    <row r="29" spans="1:42" ht="32.5" customHeight="1" x14ac:dyDescent="0.35">
      <c r="A29" s="91">
        <v>27</v>
      </c>
      <c r="B29" s="92">
        <v>41553</v>
      </c>
      <c r="C29" s="93" t="s">
        <v>36</v>
      </c>
      <c r="D29" s="94" t="s">
        <v>690</v>
      </c>
      <c r="E29" s="93" t="s">
        <v>62</v>
      </c>
      <c r="F29" s="95" t="s">
        <v>95</v>
      </c>
      <c r="G29" s="96" t="s">
        <v>159</v>
      </c>
      <c r="H29" s="97" t="s">
        <v>198</v>
      </c>
      <c r="I29" s="97">
        <v>18</v>
      </c>
      <c r="J29" s="94" t="s">
        <v>788</v>
      </c>
      <c r="K29" s="97" t="s">
        <v>220</v>
      </c>
      <c r="L29" s="97" t="s">
        <v>218</v>
      </c>
      <c r="M29" s="97" t="s">
        <v>241</v>
      </c>
      <c r="N29" s="94" t="s">
        <v>223</v>
      </c>
      <c r="O29" s="97" t="s">
        <v>265</v>
      </c>
      <c r="P29" s="98"/>
      <c r="Q29" s="92">
        <v>43163</v>
      </c>
      <c r="R29" s="93" t="s">
        <v>35</v>
      </c>
      <c r="S29" s="94" t="s">
        <v>35</v>
      </c>
      <c r="T29" s="93" t="s">
        <v>517</v>
      </c>
      <c r="U29" s="93" t="s">
        <v>518</v>
      </c>
      <c r="V29" s="93" t="s">
        <v>567</v>
      </c>
      <c r="W29" s="95" t="s">
        <v>649</v>
      </c>
      <c r="X29" s="96" t="s">
        <v>509</v>
      </c>
      <c r="Y29" s="94" t="s">
        <v>507</v>
      </c>
      <c r="Z29" s="97" t="s">
        <v>280</v>
      </c>
      <c r="AA29" s="97" t="s">
        <v>313</v>
      </c>
      <c r="AB29" s="97"/>
      <c r="AC29" s="99">
        <v>42981</v>
      </c>
      <c r="AD29" s="98" t="s">
        <v>498</v>
      </c>
      <c r="AE29" s="100"/>
      <c r="AF29" s="101" t="s">
        <v>436</v>
      </c>
      <c r="AG29" s="102"/>
      <c r="AH29" s="102"/>
      <c r="AI29" s="102"/>
      <c r="AJ29" s="103"/>
      <c r="AK29" s="106">
        <v>404</v>
      </c>
      <c r="AL29" s="104" t="s">
        <v>825</v>
      </c>
      <c r="AM29" s="104"/>
      <c r="AN29" s="104"/>
      <c r="AO29" s="104"/>
      <c r="AP29" s="105"/>
    </row>
    <row r="30" spans="1:42" ht="32.5" customHeight="1" x14ac:dyDescent="0.35">
      <c r="A30" s="91">
        <v>28</v>
      </c>
      <c r="B30" s="92">
        <v>41647</v>
      </c>
      <c r="C30" s="93" t="s">
        <v>36</v>
      </c>
      <c r="D30" s="94" t="s">
        <v>690</v>
      </c>
      <c r="E30" s="93" t="s">
        <v>81</v>
      </c>
      <c r="F30" s="95" t="s">
        <v>117</v>
      </c>
      <c r="G30" s="96" t="s">
        <v>158</v>
      </c>
      <c r="H30" s="97" t="s">
        <v>197</v>
      </c>
      <c r="I30" s="97">
        <v>19</v>
      </c>
      <c r="J30" s="94" t="s">
        <v>788</v>
      </c>
      <c r="K30" s="97" t="s">
        <v>220</v>
      </c>
      <c r="L30" s="97" t="s">
        <v>218</v>
      </c>
      <c r="M30" s="97" t="s">
        <v>223</v>
      </c>
      <c r="N30" s="94" t="s">
        <v>223</v>
      </c>
      <c r="O30" s="97" t="s">
        <v>260</v>
      </c>
      <c r="P30" s="98"/>
      <c r="Q30" s="92">
        <v>43168</v>
      </c>
      <c r="R30" s="93" t="s">
        <v>207</v>
      </c>
      <c r="S30" s="94" t="s">
        <v>705</v>
      </c>
      <c r="T30" s="93" t="s">
        <v>524</v>
      </c>
      <c r="U30" s="93" t="s">
        <v>520</v>
      </c>
      <c r="V30" s="93" t="s">
        <v>645</v>
      </c>
      <c r="W30" s="95"/>
      <c r="X30" s="96" t="s">
        <v>507</v>
      </c>
      <c r="Y30" s="94" t="s">
        <v>507</v>
      </c>
      <c r="Z30" s="97" t="s">
        <v>311</v>
      </c>
      <c r="AA30" s="97" t="s">
        <v>312</v>
      </c>
      <c r="AB30" s="97"/>
      <c r="AC30" s="99"/>
      <c r="AD30" s="98"/>
      <c r="AE30" s="100"/>
      <c r="AF30" s="101" t="s">
        <v>419</v>
      </c>
      <c r="AG30" s="102"/>
      <c r="AH30" s="102"/>
      <c r="AI30" s="102"/>
      <c r="AJ30" s="103"/>
      <c r="AK30" s="106">
        <v>986</v>
      </c>
      <c r="AL30" s="104" t="s">
        <v>824</v>
      </c>
      <c r="AM30" s="104"/>
      <c r="AN30" s="104"/>
      <c r="AO30" s="104"/>
      <c r="AP30" s="105"/>
    </row>
    <row r="31" spans="1:42" ht="32.5" customHeight="1" x14ac:dyDescent="0.35">
      <c r="A31" s="91">
        <v>29</v>
      </c>
      <c r="B31" s="92">
        <v>41647</v>
      </c>
      <c r="C31" s="93" t="s">
        <v>36</v>
      </c>
      <c r="D31" s="94" t="s">
        <v>690</v>
      </c>
      <c r="E31" s="93" t="s">
        <v>81</v>
      </c>
      <c r="F31" s="95" t="s">
        <v>117</v>
      </c>
      <c r="G31" s="96" t="s">
        <v>158</v>
      </c>
      <c r="H31" s="97" t="s">
        <v>197</v>
      </c>
      <c r="I31" s="97">
        <v>19</v>
      </c>
      <c r="J31" s="94" t="s">
        <v>788</v>
      </c>
      <c r="K31" s="97" t="s">
        <v>220</v>
      </c>
      <c r="L31" s="97" t="s">
        <v>218</v>
      </c>
      <c r="M31" s="97" t="s">
        <v>223</v>
      </c>
      <c r="N31" s="94" t="s">
        <v>223</v>
      </c>
      <c r="O31" s="97" t="s">
        <v>260</v>
      </c>
      <c r="P31" s="98"/>
      <c r="Q31" s="92">
        <v>43168</v>
      </c>
      <c r="R31" s="93" t="s">
        <v>207</v>
      </c>
      <c r="S31" s="94" t="s">
        <v>705</v>
      </c>
      <c r="T31" s="93" t="s">
        <v>524</v>
      </c>
      <c r="U31" s="93" t="s">
        <v>518</v>
      </c>
      <c r="V31" s="93" t="s">
        <v>648</v>
      </c>
      <c r="W31" s="95"/>
      <c r="X31" s="96" t="s">
        <v>507</v>
      </c>
      <c r="Y31" s="94" t="s">
        <v>507</v>
      </c>
      <c r="Z31" s="97" t="s">
        <v>311</v>
      </c>
      <c r="AA31" s="97" t="s">
        <v>312</v>
      </c>
      <c r="AB31" s="97"/>
      <c r="AC31" s="99"/>
      <c r="AD31" s="98"/>
      <c r="AE31" s="100"/>
      <c r="AF31" s="101" t="s">
        <v>434</v>
      </c>
      <c r="AG31" s="102"/>
      <c r="AH31" s="102"/>
      <c r="AI31" s="102"/>
      <c r="AJ31" s="103"/>
      <c r="AK31" s="106">
        <v>987</v>
      </c>
      <c r="AL31" s="104" t="s">
        <v>824</v>
      </c>
      <c r="AM31" s="104"/>
      <c r="AN31" s="104"/>
      <c r="AO31" s="104"/>
      <c r="AP31" s="105"/>
    </row>
    <row r="32" spans="1:42" ht="32.5" customHeight="1" x14ac:dyDescent="0.35">
      <c r="A32" s="91">
        <v>30</v>
      </c>
      <c r="B32" s="92">
        <v>41647</v>
      </c>
      <c r="C32" s="93" t="s">
        <v>36</v>
      </c>
      <c r="D32" s="94" t="s">
        <v>690</v>
      </c>
      <c r="E32" s="93" t="s">
        <v>81</v>
      </c>
      <c r="F32" s="95" t="s">
        <v>117</v>
      </c>
      <c r="G32" s="96" t="s">
        <v>158</v>
      </c>
      <c r="H32" s="97" t="s">
        <v>197</v>
      </c>
      <c r="I32" s="97">
        <v>19</v>
      </c>
      <c r="J32" s="94" t="s">
        <v>788</v>
      </c>
      <c r="K32" s="97" t="s">
        <v>220</v>
      </c>
      <c r="L32" s="97" t="s">
        <v>218</v>
      </c>
      <c r="M32" s="97" t="s">
        <v>223</v>
      </c>
      <c r="N32" s="94" t="s">
        <v>223</v>
      </c>
      <c r="O32" s="97" t="s">
        <v>260</v>
      </c>
      <c r="P32" s="98"/>
      <c r="Q32" s="92">
        <v>43169</v>
      </c>
      <c r="R32" s="93" t="s">
        <v>207</v>
      </c>
      <c r="S32" s="94" t="s">
        <v>705</v>
      </c>
      <c r="T32" s="93" t="s">
        <v>524</v>
      </c>
      <c r="U32" s="93" t="s">
        <v>518</v>
      </c>
      <c r="V32" s="93" t="s">
        <v>752</v>
      </c>
      <c r="W32" s="95" t="s">
        <v>640</v>
      </c>
      <c r="X32" s="96" t="s">
        <v>507</v>
      </c>
      <c r="Y32" s="94" t="s">
        <v>507</v>
      </c>
      <c r="Z32" s="97" t="s">
        <v>311</v>
      </c>
      <c r="AA32" s="97" t="s">
        <v>312</v>
      </c>
      <c r="AB32" s="97"/>
      <c r="AC32" s="99"/>
      <c r="AD32" s="98"/>
      <c r="AE32" s="100"/>
      <c r="AF32" s="101" t="s">
        <v>406</v>
      </c>
      <c r="AG32" s="102"/>
      <c r="AH32" s="102"/>
      <c r="AI32" s="102"/>
      <c r="AJ32" s="103"/>
      <c r="AK32" s="106">
        <v>988</v>
      </c>
      <c r="AL32" s="104" t="s">
        <v>824</v>
      </c>
      <c r="AM32" s="104"/>
      <c r="AN32" s="104"/>
      <c r="AO32" s="104"/>
      <c r="AP32" s="105"/>
    </row>
    <row r="33" spans="1:42" ht="32.5" customHeight="1" x14ac:dyDescent="0.35">
      <c r="A33" s="91">
        <v>31</v>
      </c>
      <c r="B33" s="107">
        <v>2015</v>
      </c>
      <c r="C33" s="93" t="s">
        <v>46</v>
      </c>
      <c r="D33" s="94" t="s">
        <v>692</v>
      </c>
      <c r="E33" s="93" t="s">
        <v>61</v>
      </c>
      <c r="F33" s="95" t="s">
        <v>93</v>
      </c>
      <c r="G33" s="96" t="s">
        <v>132</v>
      </c>
      <c r="H33" s="97" t="s">
        <v>186</v>
      </c>
      <c r="I33" s="97" t="s">
        <v>35</v>
      </c>
      <c r="J33" s="94" t="s">
        <v>35</v>
      </c>
      <c r="K33" s="97" t="s">
        <v>225</v>
      </c>
      <c r="L33" s="97" t="s">
        <v>218</v>
      </c>
      <c r="M33" s="97" t="s">
        <v>35</v>
      </c>
      <c r="N33" s="94" t="s">
        <v>35</v>
      </c>
      <c r="O33" s="97" t="s">
        <v>46</v>
      </c>
      <c r="P33" s="98"/>
      <c r="Q33" s="92">
        <v>43170</v>
      </c>
      <c r="R33" s="93" t="s">
        <v>35</v>
      </c>
      <c r="S33" s="94" t="s">
        <v>35</v>
      </c>
      <c r="T33" s="93" t="s">
        <v>517</v>
      </c>
      <c r="U33" s="93" t="s">
        <v>518</v>
      </c>
      <c r="V33" s="93" t="s">
        <v>529</v>
      </c>
      <c r="W33" s="95" t="s">
        <v>780</v>
      </c>
      <c r="X33" s="96" t="s">
        <v>506</v>
      </c>
      <c r="Y33" s="94" t="s">
        <v>712</v>
      </c>
      <c r="Z33" s="97" t="s">
        <v>276</v>
      </c>
      <c r="AA33" s="97" t="s">
        <v>277</v>
      </c>
      <c r="AB33" s="97"/>
      <c r="AC33" s="99">
        <v>43083</v>
      </c>
      <c r="AD33" s="98" t="s">
        <v>492</v>
      </c>
      <c r="AE33" s="100"/>
      <c r="AF33" s="101" t="s">
        <v>333</v>
      </c>
      <c r="AG33" s="102" t="s">
        <v>334</v>
      </c>
      <c r="AH33" s="102"/>
      <c r="AI33" s="102"/>
      <c r="AJ33" s="103"/>
      <c r="AK33" s="106">
        <v>1949</v>
      </c>
      <c r="AL33" s="104" t="s">
        <v>825</v>
      </c>
      <c r="AM33" s="104"/>
      <c r="AN33" s="104"/>
      <c r="AO33" s="104"/>
      <c r="AP33" s="105"/>
    </row>
    <row r="34" spans="1:42" ht="32.5" customHeight="1" x14ac:dyDescent="0.35">
      <c r="A34" s="91">
        <v>32</v>
      </c>
      <c r="B34" s="92">
        <v>43135</v>
      </c>
      <c r="C34" s="93" t="s">
        <v>36</v>
      </c>
      <c r="D34" s="94" t="s">
        <v>690</v>
      </c>
      <c r="E34" s="93" t="s">
        <v>35</v>
      </c>
      <c r="F34" s="95" t="s">
        <v>511</v>
      </c>
      <c r="G34" s="96" t="s">
        <v>180</v>
      </c>
      <c r="H34" s="97"/>
      <c r="I34" s="97" t="s">
        <v>35</v>
      </c>
      <c r="J34" s="94" t="s">
        <v>35</v>
      </c>
      <c r="K34" s="97" t="s">
        <v>220</v>
      </c>
      <c r="L34" s="97" t="s">
        <v>218</v>
      </c>
      <c r="M34" s="97" t="s">
        <v>35</v>
      </c>
      <c r="N34" s="94" t="s">
        <v>35</v>
      </c>
      <c r="O34" s="97" t="s">
        <v>35</v>
      </c>
      <c r="P34" s="98"/>
      <c r="Q34" s="92">
        <v>43174</v>
      </c>
      <c r="R34" s="93" t="s">
        <v>35</v>
      </c>
      <c r="S34" s="94" t="s">
        <v>35</v>
      </c>
      <c r="T34" s="93" t="s">
        <v>517</v>
      </c>
      <c r="U34" s="93" t="s">
        <v>523</v>
      </c>
      <c r="V34" s="93" t="s">
        <v>599</v>
      </c>
      <c r="W34" s="95" t="s">
        <v>680</v>
      </c>
      <c r="X34" s="96" t="s">
        <v>506</v>
      </c>
      <c r="Y34" s="94" t="s">
        <v>712</v>
      </c>
      <c r="Z34" s="97"/>
      <c r="AA34" s="97"/>
      <c r="AB34" s="97"/>
      <c r="AC34" s="99"/>
      <c r="AD34" s="98"/>
      <c r="AE34" s="100"/>
      <c r="AF34" s="101" t="s">
        <v>479</v>
      </c>
      <c r="AG34" s="102" t="s">
        <v>480</v>
      </c>
      <c r="AH34" s="102" t="s">
        <v>481</v>
      </c>
      <c r="AI34" s="102"/>
      <c r="AJ34" s="103"/>
      <c r="AK34" s="106">
        <v>2120</v>
      </c>
      <c r="AL34" s="104" t="s">
        <v>824</v>
      </c>
      <c r="AM34" s="104"/>
      <c r="AN34" s="104"/>
      <c r="AO34" s="104"/>
      <c r="AP34" s="105"/>
    </row>
    <row r="35" spans="1:42" ht="32.5" customHeight="1" x14ac:dyDescent="0.35">
      <c r="A35" s="91">
        <v>33</v>
      </c>
      <c r="B35" s="92">
        <v>41647</v>
      </c>
      <c r="C35" s="93" t="s">
        <v>36</v>
      </c>
      <c r="D35" s="94" t="s">
        <v>690</v>
      </c>
      <c r="E35" s="93" t="s">
        <v>81</v>
      </c>
      <c r="F35" s="95" t="s">
        <v>117</v>
      </c>
      <c r="G35" s="96" t="s">
        <v>158</v>
      </c>
      <c r="H35" s="97" t="s">
        <v>197</v>
      </c>
      <c r="I35" s="97">
        <v>19</v>
      </c>
      <c r="J35" s="94" t="s">
        <v>788</v>
      </c>
      <c r="K35" s="97" t="s">
        <v>220</v>
      </c>
      <c r="L35" s="97" t="s">
        <v>218</v>
      </c>
      <c r="M35" s="97" t="s">
        <v>223</v>
      </c>
      <c r="N35" s="94" t="s">
        <v>223</v>
      </c>
      <c r="O35" s="97" t="s">
        <v>260</v>
      </c>
      <c r="P35" s="98"/>
      <c r="Q35" s="92">
        <v>43179</v>
      </c>
      <c r="R35" s="93" t="s">
        <v>207</v>
      </c>
      <c r="S35" s="94" t="s">
        <v>705</v>
      </c>
      <c r="T35" s="93" t="s">
        <v>524</v>
      </c>
      <c r="U35" s="93" t="s">
        <v>518</v>
      </c>
      <c r="V35" s="93" t="s">
        <v>768</v>
      </c>
      <c r="W35" s="95" t="s">
        <v>729</v>
      </c>
      <c r="X35" s="96" t="s">
        <v>507</v>
      </c>
      <c r="Y35" s="94" t="s">
        <v>507</v>
      </c>
      <c r="Z35" s="97" t="s">
        <v>311</v>
      </c>
      <c r="AA35" s="97" t="s">
        <v>312</v>
      </c>
      <c r="AB35" s="97"/>
      <c r="AC35" s="99"/>
      <c r="AD35" s="98"/>
      <c r="AE35" s="100"/>
      <c r="AF35" s="101" t="s">
        <v>424</v>
      </c>
      <c r="AG35" s="102"/>
      <c r="AH35" s="102"/>
      <c r="AI35" s="102"/>
      <c r="AJ35" s="103"/>
      <c r="AK35" s="106">
        <v>989</v>
      </c>
      <c r="AL35" s="104" t="s">
        <v>824</v>
      </c>
      <c r="AM35" s="104"/>
      <c r="AN35" s="104"/>
      <c r="AO35" s="104"/>
      <c r="AP35" s="105"/>
    </row>
    <row r="36" spans="1:42" ht="32.5" customHeight="1" x14ac:dyDescent="0.35">
      <c r="A36" s="91">
        <v>34</v>
      </c>
      <c r="B36" s="92">
        <v>41647</v>
      </c>
      <c r="C36" s="93" t="s">
        <v>36</v>
      </c>
      <c r="D36" s="94" t="s">
        <v>690</v>
      </c>
      <c r="E36" s="93" t="s">
        <v>81</v>
      </c>
      <c r="F36" s="95" t="s">
        <v>117</v>
      </c>
      <c r="G36" s="96" t="s">
        <v>158</v>
      </c>
      <c r="H36" s="97" t="s">
        <v>197</v>
      </c>
      <c r="I36" s="97">
        <v>19</v>
      </c>
      <c r="J36" s="94" t="s">
        <v>788</v>
      </c>
      <c r="K36" s="97" t="s">
        <v>220</v>
      </c>
      <c r="L36" s="97" t="s">
        <v>218</v>
      </c>
      <c r="M36" s="97" t="s">
        <v>223</v>
      </c>
      <c r="N36" s="94" t="s">
        <v>223</v>
      </c>
      <c r="O36" s="97" t="s">
        <v>260</v>
      </c>
      <c r="P36" s="98"/>
      <c r="Q36" s="92">
        <v>43181</v>
      </c>
      <c r="R36" s="93" t="s">
        <v>207</v>
      </c>
      <c r="S36" s="94" t="s">
        <v>705</v>
      </c>
      <c r="T36" s="93" t="s">
        <v>524</v>
      </c>
      <c r="U36" s="93" t="s">
        <v>518</v>
      </c>
      <c r="V36" s="93" t="s">
        <v>760</v>
      </c>
      <c r="W36" s="95" t="s">
        <v>722</v>
      </c>
      <c r="X36" s="96" t="s">
        <v>507</v>
      </c>
      <c r="Y36" s="94" t="s">
        <v>507</v>
      </c>
      <c r="Z36" s="97" t="s">
        <v>311</v>
      </c>
      <c r="AA36" s="97" t="s">
        <v>312</v>
      </c>
      <c r="AB36" s="97"/>
      <c r="AC36" s="99"/>
      <c r="AD36" s="98"/>
      <c r="AE36" s="100"/>
      <c r="AF36" s="101" t="s">
        <v>416</v>
      </c>
      <c r="AG36" s="102"/>
      <c r="AH36" s="102"/>
      <c r="AI36" s="102"/>
      <c r="AJ36" s="103"/>
      <c r="AK36" s="106">
        <v>990</v>
      </c>
      <c r="AL36" s="104" t="s">
        <v>824</v>
      </c>
      <c r="AM36" s="104"/>
      <c r="AN36" s="104"/>
      <c r="AO36" s="104"/>
      <c r="AP36" s="105"/>
    </row>
    <row r="37" spans="1:42" ht="32.5" customHeight="1" x14ac:dyDescent="0.35">
      <c r="A37" s="91">
        <v>35</v>
      </c>
      <c r="B37" s="92">
        <v>41647</v>
      </c>
      <c r="C37" s="93" t="s">
        <v>36</v>
      </c>
      <c r="D37" s="94" t="s">
        <v>690</v>
      </c>
      <c r="E37" s="93" t="s">
        <v>81</v>
      </c>
      <c r="F37" s="95" t="s">
        <v>117</v>
      </c>
      <c r="G37" s="96" t="s">
        <v>158</v>
      </c>
      <c r="H37" s="97" t="s">
        <v>197</v>
      </c>
      <c r="I37" s="97">
        <v>19</v>
      </c>
      <c r="J37" s="94" t="s">
        <v>788</v>
      </c>
      <c r="K37" s="97" t="s">
        <v>220</v>
      </c>
      <c r="L37" s="97" t="s">
        <v>218</v>
      </c>
      <c r="M37" s="97" t="s">
        <v>223</v>
      </c>
      <c r="N37" s="94" t="s">
        <v>223</v>
      </c>
      <c r="O37" s="97" t="s">
        <v>260</v>
      </c>
      <c r="P37" s="98"/>
      <c r="Q37" s="92">
        <v>43187</v>
      </c>
      <c r="R37" s="93" t="s">
        <v>207</v>
      </c>
      <c r="S37" s="94" t="s">
        <v>705</v>
      </c>
      <c r="T37" s="93" t="s">
        <v>524</v>
      </c>
      <c r="U37" s="93" t="s">
        <v>520</v>
      </c>
      <c r="V37" s="93" t="s">
        <v>736</v>
      </c>
      <c r="W37" s="95"/>
      <c r="X37" s="96" t="s">
        <v>507</v>
      </c>
      <c r="Y37" s="94" t="s">
        <v>507</v>
      </c>
      <c r="Z37" s="97" t="s">
        <v>311</v>
      </c>
      <c r="AA37" s="97" t="s">
        <v>312</v>
      </c>
      <c r="AB37" s="97"/>
      <c r="AC37" s="99"/>
      <c r="AD37" s="98"/>
      <c r="AE37" s="100"/>
      <c r="AF37" s="101" t="s">
        <v>432</v>
      </c>
      <c r="AG37" s="102"/>
      <c r="AH37" s="102"/>
      <c r="AI37" s="102"/>
      <c r="AJ37" s="103"/>
      <c r="AK37" s="106">
        <v>991</v>
      </c>
      <c r="AL37" s="104" t="s">
        <v>824</v>
      </c>
      <c r="AM37" s="104"/>
      <c r="AN37" s="104"/>
      <c r="AO37" s="104"/>
      <c r="AP37" s="105"/>
    </row>
    <row r="38" spans="1:42" ht="32.5" customHeight="1" x14ac:dyDescent="0.35">
      <c r="A38" s="91">
        <v>36</v>
      </c>
      <c r="B38" s="92">
        <v>41647</v>
      </c>
      <c r="C38" s="93" t="s">
        <v>36</v>
      </c>
      <c r="D38" s="94" t="s">
        <v>690</v>
      </c>
      <c r="E38" s="93" t="s">
        <v>81</v>
      </c>
      <c r="F38" s="95" t="s">
        <v>117</v>
      </c>
      <c r="G38" s="96" t="s">
        <v>158</v>
      </c>
      <c r="H38" s="97" t="s">
        <v>197</v>
      </c>
      <c r="I38" s="97">
        <v>19</v>
      </c>
      <c r="J38" s="94" t="s">
        <v>788</v>
      </c>
      <c r="K38" s="97" t="s">
        <v>220</v>
      </c>
      <c r="L38" s="97" t="s">
        <v>218</v>
      </c>
      <c r="M38" s="97" t="s">
        <v>223</v>
      </c>
      <c r="N38" s="94" t="s">
        <v>223</v>
      </c>
      <c r="O38" s="97" t="s">
        <v>260</v>
      </c>
      <c r="P38" s="98"/>
      <c r="Q38" s="92">
        <v>43191</v>
      </c>
      <c r="R38" s="93" t="s">
        <v>207</v>
      </c>
      <c r="S38" s="94" t="s">
        <v>705</v>
      </c>
      <c r="T38" s="93" t="s">
        <v>524</v>
      </c>
      <c r="U38" s="93" t="s">
        <v>520</v>
      </c>
      <c r="V38" s="93" t="s">
        <v>565</v>
      </c>
      <c r="W38" s="95"/>
      <c r="X38" s="96" t="s">
        <v>507</v>
      </c>
      <c r="Y38" s="94" t="s">
        <v>507</v>
      </c>
      <c r="Z38" s="97" t="s">
        <v>311</v>
      </c>
      <c r="AA38" s="97" t="s">
        <v>312</v>
      </c>
      <c r="AB38" s="97"/>
      <c r="AC38" s="99"/>
      <c r="AD38" s="98"/>
      <c r="AE38" s="100"/>
      <c r="AF38" s="101" t="s">
        <v>400</v>
      </c>
      <c r="AG38" s="102"/>
      <c r="AH38" s="102"/>
      <c r="AI38" s="102"/>
      <c r="AJ38" s="103"/>
      <c r="AK38" s="106">
        <v>992</v>
      </c>
      <c r="AL38" s="104" t="s">
        <v>824</v>
      </c>
      <c r="AM38" s="104"/>
      <c r="AN38" s="104"/>
      <c r="AO38" s="104"/>
      <c r="AP38" s="105"/>
    </row>
    <row r="39" spans="1:42" ht="32.5" customHeight="1" x14ac:dyDescent="0.35">
      <c r="A39" s="91">
        <v>37</v>
      </c>
      <c r="B39" s="92">
        <v>43135</v>
      </c>
      <c r="C39" s="93" t="s">
        <v>36</v>
      </c>
      <c r="D39" s="94" t="s">
        <v>690</v>
      </c>
      <c r="E39" s="93" t="s">
        <v>35</v>
      </c>
      <c r="F39" s="95" t="s">
        <v>511</v>
      </c>
      <c r="G39" s="96" t="s">
        <v>180</v>
      </c>
      <c r="H39" s="97"/>
      <c r="I39" s="97" t="s">
        <v>35</v>
      </c>
      <c r="J39" s="94" t="s">
        <v>35</v>
      </c>
      <c r="K39" s="97" t="s">
        <v>220</v>
      </c>
      <c r="L39" s="97" t="s">
        <v>218</v>
      </c>
      <c r="M39" s="97" t="s">
        <v>35</v>
      </c>
      <c r="N39" s="94" t="s">
        <v>35</v>
      </c>
      <c r="O39" s="97" t="s">
        <v>35</v>
      </c>
      <c r="P39" s="98"/>
      <c r="Q39" s="92">
        <v>43191</v>
      </c>
      <c r="R39" s="93" t="s">
        <v>211</v>
      </c>
      <c r="S39" s="94" t="s">
        <v>705</v>
      </c>
      <c r="T39" s="93" t="s">
        <v>517</v>
      </c>
      <c r="U39" s="93" t="s">
        <v>518</v>
      </c>
      <c r="V39" s="93" t="s">
        <v>600</v>
      </c>
      <c r="W39" s="95" t="s">
        <v>681</v>
      </c>
      <c r="X39" s="96" t="s">
        <v>506</v>
      </c>
      <c r="Y39" s="94" t="s">
        <v>712</v>
      </c>
      <c r="Z39" s="97"/>
      <c r="AA39" s="97"/>
      <c r="AB39" s="97"/>
      <c r="AC39" s="99"/>
      <c r="AD39" s="98"/>
      <c r="AE39" s="100"/>
      <c r="AF39" s="101" t="s">
        <v>482</v>
      </c>
      <c r="AG39" s="102"/>
      <c r="AH39" s="102"/>
      <c r="AI39" s="102"/>
      <c r="AJ39" s="103"/>
      <c r="AK39" s="106">
        <v>2121</v>
      </c>
      <c r="AL39" s="104" t="s">
        <v>825</v>
      </c>
      <c r="AM39" s="104"/>
      <c r="AN39" s="104"/>
      <c r="AO39" s="104"/>
      <c r="AP39" s="105"/>
    </row>
    <row r="40" spans="1:42" ht="32.5" customHeight="1" x14ac:dyDescent="0.35">
      <c r="A40" s="91">
        <v>38</v>
      </c>
      <c r="B40" s="92">
        <v>43066</v>
      </c>
      <c r="C40" s="93" t="s">
        <v>40</v>
      </c>
      <c r="D40" s="94" t="s">
        <v>690</v>
      </c>
      <c r="E40" s="93" t="s">
        <v>67</v>
      </c>
      <c r="F40" s="95" t="s">
        <v>100</v>
      </c>
      <c r="G40" s="96" t="s">
        <v>138</v>
      </c>
      <c r="H40" s="97"/>
      <c r="I40" s="97">
        <v>23</v>
      </c>
      <c r="J40" s="94" t="s">
        <v>788</v>
      </c>
      <c r="K40" s="97" t="s">
        <v>225</v>
      </c>
      <c r="L40" s="97" t="s">
        <v>218</v>
      </c>
      <c r="M40" s="97" t="s">
        <v>35</v>
      </c>
      <c r="N40" s="94" t="s">
        <v>35</v>
      </c>
      <c r="O40" s="97" t="s">
        <v>250</v>
      </c>
      <c r="P40" s="98"/>
      <c r="Q40" s="92">
        <v>43192</v>
      </c>
      <c r="R40" s="93" t="s">
        <v>35</v>
      </c>
      <c r="S40" s="94" t="s">
        <v>35</v>
      </c>
      <c r="T40" s="93" t="s">
        <v>517</v>
      </c>
      <c r="U40" s="93" t="s">
        <v>518</v>
      </c>
      <c r="V40" s="93" t="s">
        <v>535</v>
      </c>
      <c r="W40" s="95" t="s">
        <v>610</v>
      </c>
      <c r="X40" s="96" t="s">
        <v>506</v>
      </c>
      <c r="Y40" s="94" t="s">
        <v>712</v>
      </c>
      <c r="Z40" s="97"/>
      <c r="AA40" s="97"/>
      <c r="AB40" s="97"/>
      <c r="AC40" s="99"/>
      <c r="AD40" s="98"/>
      <c r="AE40" s="100"/>
      <c r="AF40" s="101" t="s">
        <v>346</v>
      </c>
      <c r="AG40" s="102" t="s">
        <v>347</v>
      </c>
      <c r="AH40" s="102" t="s">
        <v>348</v>
      </c>
      <c r="AI40" s="102"/>
      <c r="AJ40" s="103"/>
      <c r="AK40" s="106">
        <v>2105</v>
      </c>
      <c r="AL40" s="104" t="s">
        <v>824</v>
      </c>
      <c r="AM40" s="104"/>
      <c r="AN40" s="104"/>
      <c r="AO40" s="104"/>
      <c r="AP40" s="105"/>
    </row>
    <row r="41" spans="1:42" ht="32.5" customHeight="1" x14ac:dyDescent="0.35">
      <c r="A41" s="91">
        <v>39</v>
      </c>
      <c r="B41" s="107">
        <v>2015</v>
      </c>
      <c r="C41" s="93" t="s">
        <v>36</v>
      </c>
      <c r="D41" s="94" t="s">
        <v>690</v>
      </c>
      <c r="E41" s="93" t="s">
        <v>35</v>
      </c>
      <c r="F41" s="95" t="s">
        <v>96</v>
      </c>
      <c r="G41" s="96" t="s">
        <v>179</v>
      </c>
      <c r="H41" s="97"/>
      <c r="I41" s="97" t="s">
        <v>35</v>
      </c>
      <c r="J41" s="94" t="s">
        <v>35</v>
      </c>
      <c r="K41" s="97" t="s">
        <v>220</v>
      </c>
      <c r="L41" s="97" t="s">
        <v>218</v>
      </c>
      <c r="M41" s="97" t="s">
        <v>35</v>
      </c>
      <c r="N41" s="94" t="s">
        <v>35</v>
      </c>
      <c r="O41" s="97" t="s">
        <v>36</v>
      </c>
      <c r="P41" s="98"/>
      <c r="Q41" s="92">
        <v>43195</v>
      </c>
      <c r="R41" s="93" t="s">
        <v>210</v>
      </c>
      <c r="S41" s="94" t="s">
        <v>705</v>
      </c>
      <c r="T41" s="93" t="s">
        <v>517</v>
      </c>
      <c r="U41" s="93" t="s">
        <v>520</v>
      </c>
      <c r="V41" s="93" t="s">
        <v>598</v>
      </c>
      <c r="W41" s="95" t="s">
        <v>679</v>
      </c>
      <c r="X41" s="96" t="s">
        <v>506</v>
      </c>
      <c r="Y41" s="94" t="s">
        <v>712</v>
      </c>
      <c r="Z41" s="97"/>
      <c r="AA41" s="97"/>
      <c r="AB41" s="97"/>
      <c r="AC41" s="99">
        <v>43249</v>
      </c>
      <c r="AD41" s="98" t="s">
        <v>493</v>
      </c>
      <c r="AE41" s="100"/>
      <c r="AF41" s="101" t="s">
        <v>478</v>
      </c>
      <c r="AG41" s="102"/>
      <c r="AH41" s="102"/>
      <c r="AI41" s="102"/>
      <c r="AJ41" s="103"/>
      <c r="AK41" s="106">
        <v>1929</v>
      </c>
      <c r="AL41" s="104" t="s">
        <v>824</v>
      </c>
      <c r="AM41" s="104"/>
      <c r="AN41" s="104"/>
      <c r="AO41" s="104"/>
      <c r="AP41" s="105"/>
    </row>
    <row r="42" spans="1:42" ht="32.5" customHeight="1" x14ac:dyDescent="0.35">
      <c r="A42" s="91">
        <v>40</v>
      </c>
      <c r="B42" s="92">
        <v>43155</v>
      </c>
      <c r="C42" s="93" t="s">
        <v>35</v>
      </c>
      <c r="D42" s="94" t="s">
        <v>35</v>
      </c>
      <c r="E42" s="93" t="s">
        <v>35</v>
      </c>
      <c r="F42" s="95" t="s">
        <v>35</v>
      </c>
      <c r="G42" s="96" t="s">
        <v>177</v>
      </c>
      <c r="H42" s="97"/>
      <c r="I42" s="97" t="s">
        <v>35</v>
      </c>
      <c r="J42" s="94" t="s">
        <v>35</v>
      </c>
      <c r="K42" s="97" t="s">
        <v>225</v>
      </c>
      <c r="L42" s="97" t="s">
        <v>218</v>
      </c>
      <c r="M42" s="97" t="s">
        <v>35</v>
      </c>
      <c r="N42" s="94" t="s">
        <v>35</v>
      </c>
      <c r="O42" s="97" t="s">
        <v>35</v>
      </c>
      <c r="P42" s="98"/>
      <c r="Q42" s="92">
        <v>43195</v>
      </c>
      <c r="R42" s="93" t="s">
        <v>35</v>
      </c>
      <c r="S42" s="94" t="s">
        <v>35</v>
      </c>
      <c r="T42" s="93" t="s">
        <v>517</v>
      </c>
      <c r="U42" s="93" t="s">
        <v>745</v>
      </c>
      <c r="V42" s="93" t="s">
        <v>596</v>
      </c>
      <c r="W42" s="95" t="s">
        <v>677</v>
      </c>
      <c r="X42" s="96" t="s">
        <v>506</v>
      </c>
      <c r="Y42" s="94" t="s">
        <v>712</v>
      </c>
      <c r="Z42" s="97"/>
      <c r="AA42" s="97"/>
      <c r="AB42" s="97"/>
      <c r="AC42" s="99"/>
      <c r="AD42" s="98"/>
      <c r="AE42" s="100"/>
      <c r="AF42" s="101" t="s">
        <v>475</v>
      </c>
      <c r="AG42" s="102" t="s">
        <v>476</v>
      </c>
      <c r="AH42" s="102"/>
      <c r="AI42" s="102"/>
      <c r="AJ42" s="103"/>
      <c r="AK42" s="106">
        <v>2125</v>
      </c>
      <c r="AL42" s="104" t="s">
        <v>824</v>
      </c>
      <c r="AM42" s="104"/>
      <c r="AN42" s="104"/>
      <c r="AO42" s="104"/>
      <c r="AP42" s="105"/>
    </row>
    <row r="43" spans="1:42" ht="32.5" customHeight="1" x14ac:dyDescent="0.35">
      <c r="A43" s="91">
        <v>41</v>
      </c>
      <c r="B43" s="92">
        <v>42715</v>
      </c>
      <c r="C43" s="93" t="s">
        <v>40</v>
      </c>
      <c r="D43" s="94" t="s">
        <v>690</v>
      </c>
      <c r="E43" s="93" t="s">
        <v>73</v>
      </c>
      <c r="F43" s="95" t="s">
        <v>105</v>
      </c>
      <c r="G43" s="96" t="s">
        <v>143</v>
      </c>
      <c r="H43" s="97"/>
      <c r="I43" s="97">
        <v>24</v>
      </c>
      <c r="J43" s="94" t="s">
        <v>788</v>
      </c>
      <c r="K43" s="97" t="s">
        <v>220</v>
      </c>
      <c r="L43" s="97" t="s">
        <v>218</v>
      </c>
      <c r="M43" s="97" t="s">
        <v>223</v>
      </c>
      <c r="N43" s="94" t="s">
        <v>223</v>
      </c>
      <c r="O43" s="97" t="s">
        <v>35</v>
      </c>
      <c r="P43" s="98"/>
      <c r="Q43" s="92">
        <v>43203</v>
      </c>
      <c r="R43" s="93" t="s">
        <v>35</v>
      </c>
      <c r="S43" s="94" t="s">
        <v>35</v>
      </c>
      <c r="T43" s="93" t="s">
        <v>517</v>
      </c>
      <c r="U43" s="93" t="s">
        <v>745</v>
      </c>
      <c r="V43" s="93" t="s">
        <v>540</v>
      </c>
      <c r="W43" s="95" t="s">
        <v>615</v>
      </c>
      <c r="X43" s="96" t="s">
        <v>506</v>
      </c>
      <c r="Y43" s="94" t="s">
        <v>712</v>
      </c>
      <c r="Z43" s="97" t="s">
        <v>292</v>
      </c>
      <c r="AA43" s="97" t="s">
        <v>293</v>
      </c>
      <c r="AB43" s="97"/>
      <c r="AC43" s="99"/>
      <c r="AD43" s="98"/>
      <c r="AE43" s="100"/>
      <c r="AF43" s="101" t="s">
        <v>354</v>
      </c>
      <c r="AG43" s="102" t="s">
        <v>355</v>
      </c>
      <c r="AH43" s="102"/>
      <c r="AI43" s="102"/>
      <c r="AJ43" s="103"/>
      <c r="AK43" s="106">
        <v>2052</v>
      </c>
      <c r="AL43" s="104" t="s">
        <v>825</v>
      </c>
      <c r="AM43" s="104"/>
      <c r="AN43" s="104"/>
      <c r="AO43" s="104"/>
      <c r="AP43" s="105"/>
    </row>
    <row r="44" spans="1:42" ht="32.5" customHeight="1" x14ac:dyDescent="0.35">
      <c r="A44" s="91">
        <v>42</v>
      </c>
      <c r="B44" s="92" t="s">
        <v>34</v>
      </c>
      <c r="C44" s="93" t="s">
        <v>35</v>
      </c>
      <c r="D44" s="94" t="s">
        <v>35</v>
      </c>
      <c r="E44" s="93" t="s">
        <v>35</v>
      </c>
      <c r="F44" s="95" t="s">
        <v>35</v>
      </c>
      <c r="G44" s="96" t="s">
        <v>168</v>
      </c>
      <c r="H44" s="97"/>
      <c r="I44" s="97" t="s">
        <v>35</v>
      </c>
      <c r="J44" s="94" t="s">
        <v>35</v>
      </c>
      <c r="K44" s="97" t="s">
        <v>220</v>
      </c>
      <c r="L44" s="97" t="s">
        <v>218</v>
      </c>
      <c r="M44" s="97" t="s">
        <v>35</v>
      </c>
      <c r="N44" s="94" t="s">
        <v>35</v>
      </c>
      <c r="O44" s="97" t="s">
        <v>35</v>
      </c>
      <c r="P44" s="98"/>
      <c r="Q44" s="92">
        <v>43208</v>
      </c>
      <c r="R44" s="93" t="s">
        <v>208</v>
      </c>
      <c r="S44" s="94" t="s">
        <v>705</v>
      </c>
      <c r="T44" s="93" t="s">
        <v>517</v>
      </c>
      <c r="U44" s="93" t="s">
        <v>519</v>
      </c>
      <c r="V44" s="93" t="s">
        <v>586</v>
      </c>
      <c r="W44" s="95" t="s">
        <v>667</v>
      </c>
      <c r="X44" s="96" t="s">
        <v>35</v>
      </c>
      <c r="Y44" s="94" t="s">
        <v>35</v>
      </c>
      <c r="Z44" s="97"/>
      <c r="AA44" s="97"/>
      <c r="AB44" s="97"/>
      <c r="AC44" s="99"/>
      <c r="AD44" s="98"/>
      <c r="AE44" s="100"/>
      <c r="AF44" s="101" t="s">
        <v>462</v>
      </c>
      <c r="AG44" s="102"/>
      <c r="AH44" s="102"/>
      <c r="AI44" s="102"/>
      <c r="AJ44" s="103"/>
      <c r="AK44" s="106">
        <v>2266</v>
      </c>
      <c r="AL44" s="104" t="s">
        <v>825</v>
      </c>
      <c r="AM44" s="104"/>
      <c r="AN44" s="104"/>
      <c r="AO44" s="104"/>
      <c r="AP44" s="105"/>
    </row>
    <row r="45" spans="1:42" ht="32.5" customHeight="1" x14ac:dyDescent="0.35">
      <c r="A45" s="91">
        <v>43</v>
      </c>
      <c r="B45" s="92">
        <v>41500</v>
      </c>
      <c r="C45" s="93" t="s">
        <v>36</v>
      </c>
      <c r="D45" s="94" t="s">
        <v>690</v>
      </c>
      <c r="E45" s="93" t="s">
        <v>59</v>
      </c>
      <c r="F45" s="95" t="s">
        <v>90</v>
      </c>
      <c r="G45" s="96" t="s">
        <v>154</v>
      </c>
      <c r="H45" s="97" t="s">
        <v>195</v>
      </c>
      <c r="I45" s="97">
        <v>27</v>
      </c>
      <c r="J45" s="94" t="s">
        <v>788</v>
      </c>
      <c r="K45" s="97" t="s">
        <v>220</v>
      </c>
      <c r="L45" s="97" t="s">
        <v>218</v>
      </c>
      <c r="M45" s="97" t="s">
        <v>233</v>
      </c>
      <c r="N45" s="94" t="s">
        <v>695</v>
      </c>
      <c r="O45" s="97" t="s">
        <v>262</v>
      </c>
      <c r="P45" s="98"/>
      <c r="Q45" s="92">
        <v>43215</v>
      </c>
      <c r="R45" s="93" t="s">
        <v>35</v>
      </c>
      <c r="S45" s="94" t="s">
        <v>35</v>
      </c>
      <c r="T45" s="93" t="s">
        <v>517</v>
      </c>
      <c r="U45" s="93" t="s">
        <v>522</v>
      </c>
      <c r="V45" s="93" t="s">
        <v>558</v>
      </c>
      <c r="W45" s="95" t="s">
        <v>632</v>
      </c>
      <c r="X45" s="96" t="s">
        <v>506</v>
      </c>
      <c r="Y45" s="94" t="s">
        <v>712</v>
      </c>
      <c r="Z45" s="97" t="s">
        <v>270</v>
      </c>
      <c r="AA45" s="97" t="s">
        <v>271</v>
      </c>
      <c r="AB45" s="97"/>
      <c r="AC45" s="99">
        <v>43321</v>
      </c>
      <c r="AD45" s="98" t="s">
        <v>504</v>
      </c>
      <c r="AE45" s="100"/>
      <c r="AF45" s="101" t="s">
        <v>385</v>
      </c>
      <c r="AG45" s="102" t="s">
        <v>386</v>
      </c>
      <c r="AH45" s="102"/>
      <c r="AI45" s="102"/>
      <c r="AJ45" s="103"/>
      <c r="AK45" s="106">
        <v>142</v>
      </c>
      <c r="AL45" s="104" t="s">
        <v>825</v>
      </c>
      <c r="AM45" s="104"/>
      <c r="AN45" s="104"/>
      <c r="AO45" s="104"/>
      <c r="AP45" s="105"/>
    </row>
    <row r="46" spans="1:42" ht="32.5" customHeight="1" x14ac:dyDescent="0.35">
      <c r="A46" s="91">
        <v>44</v>
      </c>
      <c r="B46" s="92">
        <v>42040</v>
      </c>
      <c r="C46" s="93" t="s">
        <v>37</v>
      </c>
      <c r="D46" s="94" t="s">
        <v>691</v>
      </c>
      <c r="E46" s="93" t="s">
        <v>63</v>
      </c>
      <c r="F46" s="95" t="s">
        <v>114</v>
      </c>
      <c r="G46" s="96" t="s">
        <v>155</v>
      </c>
      <c r="H46" s="97"/>
      <c r="I46" s="97" t="s">
        <v>35</v>
      </c>
      <c r="J46" s="94" t="s">
        <v>35</v>
      </c>
      <c r="K46" s="97" t="s">
        <v>220</v>
      </c>
      <c r="L46" s="97" t="s">
        <v>218</v>
      </c>
      <c r="M46" s="97" t="s">
        <v>223</v>
      </c>
      <c r="N46" s="94" t="s">
        <v>223</v>
      </c>
      <c r="O46" s="97" t="s">
        <v>37</v>
      </c>
      <c r="P46" s="98"/>
      <c r="Q46" s="92">
        <v>43219</v>
      </c>
      <c r="R46" s="93" t="s">
        <v>35</v>
      </c>
      <c r="S46" s="94" t="s">
        <v>35</v>
      </c>
      <c r="T46" s="93" t="s">
        <v>517</v>
      </c>
      <c r="U46" s="93" t="s">
        <v>518</v>
      </c>
      <c r="V46" s="93" t="s">
        <v>559</v>
      </c>
      <c r="W46" s="95" t="s">
        <v>633</v>
      </c>
      <c r="X46" s="96" t="s">
        <v>507</v>
      </c>
      <c r="Y46" s="94" t="s">
        <v>507</v>
      </c>
      <c r="Z46" s="97" t="s">
        <v>305</v>
      </c>
      <c r="AA46" s="97" t="s">
        <v>306</v>
      </c>
      <c r="AB46" s="97"/>
      <c r="AC46" s="99">
        <v>42699</v>
      </c>
      <c r="AD46" s="98" t="s">
        <v>503</v>
      </c>
      <c r="AE46" s="100"/>
      <c r="AF46" s="101" t="s">
        <v>387</v>
      </c>
      <c r="AG46" s="102"/>
      <c r="AH46" s="102"/>
      <c r="AI46" s="102"/>
      <c r="AJ46" s="103"/>
      <c r="AK46" s="106">
        <v>1736</v>
      </c>
      <c r="AL46" s="104" t="s">
        <v>824</v>
      </c>
      <c r="AM46" s="104"/>
      <c r="AN46" s="104"/>
      <c r="AO46" s="104"/>
      <c r="AP46" s="105"/>
    </row>
    <row r="47" spans="1:42" ht="32.5" customHeight="1" x14ac:dyDescent="0.35">
      <c r="A47" s="91">
        <v>45</v>
      </c>
      <c r="B47" s="92">
        <v>41500</v>
      </c>
      <c r="C47" s="93" t="s">
        <v>36</v>
      </c>
      <c r="D47" s="94" t="s">
        <v>690</v>
      </c>
      <c r="E47" s="93" t="s">
        <v>35</v>
      </c>
      <c r="F47" s="95" t="s">
        <v>108</v>
      </c>
      <c r="G47" s="96" t="s">
        <v>146</v>
      </c>
      <c r="H47" s="97" t="s">
        <v>191</v>
      </c>
      <c r="I47" s="97">
        <v>51</v>
      </c>
      <c r="J47" s="94" t="s">
        <v>699</v>
      </c>
      <c r="K47" s="97" t="s">
        <v>220</v>
      </c>
      <c r="L47" s="97" t="s">
        <v>218</v>
      </c>
      <c r="M47" s="97" t="s">
        <v>234</v>
      </c>
      <c r="N47" s="94" t="s">
        <v>697</v>
      </c>
      <c r="O47" s="97" t="s">
        <v>247</v>
      </c>
      <c r="P47" s="98" t="s">
        <v>258</v>
      </c>
      <c r="Q47" s="92">
        <v>43221</v>
      </c>
      <c r="R47" s="93" t="s">
        <v>208</v>
      </c>
      <c r="S47" s="94" t="s">
        <v>705</v>
      </c>
      <c r="T47" s="93" t="s">
        <v>517</v>
      </c>
      <c r="U47" s="93" t="s">
        <v>522</v>
      </c>
      <c r="V47" s="93" t="s">
        <v>546</v>
      </c>
      <c r="W47" s="95" t="s">
        <v>621</v>
      </c>
      <c r="X47" s="96" t="s">
        <v>508</v>
      </c>
      <c r="Y47" s="94" t="s">
        <v>35</v>
      </c>
      <c r="Z47" s="97"/>
      <c r="AA47" s="97" t="s">
        <v>282</v>
      </c>
      <c r="AB47" s="97"/>
      <c r="AC47" s="99"/>
      <c r="AD47" s="98" t="s">
        <v>494</v>
      </c>
      <c r="AE47" s="100"/>
      <c r="AF47" s="101" t="s">
        <v>364</v>
      </c>
      <c r="AG47" s="102"/>
      <c r="AH47" s="102"/>
      <c r="AI47" s="102"/>
      <c r="AJ47" s="103"/>
      <c r="AK47" s="106">
        <v>109</v>
      </c>
      <c r="AL47" s="104" t="s">
        <v>825</v>
      </c>
      <c r="AM47" s="104"/>
      <c r="AN47" s="104"/>
      <c r="AO47" s="104"/>
      <c r="AP47" s="105"/>
    </row>
    <row r="48" spans="1:42" ht="32.5" customHeight="1" x14ac:dyDescent="0.35">
      <c r="A48" s="91">
        <v>46</v>
      </c>
      <c r="B48" s="92">
        <v>42639</v>
      </c>
      <c r="C48" s="93" t="s">
        <v>36</v>
      </c>
      <c r="D48" s="94" t="s">
        <v>690</v>
      </c>
      <c r="E48" s="93" t="s">
        <v>57</v>
      </c>
      <c r="F48" s="95" t="s">
        <v>92</v>
      </c>
      <c r="G48" s="96" t="s">
        <v>152</v>
      </c>
      <c r="H48" s="97"/>
      <c r="I48" s="97" t="s">
        <v>35</v>
      </c>
      <c r="J48" s="94" t="s">
        <v>35</v>
      </c>
      <c r="K48" s="97" t="s">
        <v>220</v>
      </c>
      <c r="L48" s="97" t="s">
        <v>218</v>
      </c>
      <c r="M48" s="97" t="s">
        <v>238</v>
      </c>
      <c r="N48" s="94" t="s">
        <v>695</v>
      </c>
      <c r="O48" s="97" t="s">
        <v>35</v>
      </c>
      <c r="P48" s="98"/>
      <c r="Q48" s="92">
        <v>43222</v>
      </c>
      <c r="R48" s="93" t="s">
        <v>35</v>
      </c>
      <c r="S48" s="94" t="s">
        <v>35</v>
      </c>
      <c r="T48" s="93" t="s">
        <v>517</v>
      </c>
      <c r="U48" s="93" t="s">
        <v>523</v>
      </c>
      <c r="V48" s="93" t="s">
        <v>555</v>
      </c>
      <c r="W48" s="95" t="s">
        <v>629</v>
      </c>
      <c r="X48" s="96" t="s">
        <v>506</v>
      </c>
      <c r="Y48" s="94" t="s">
        <v>712</v>
      </c>
      <c r="Z48" s="97" t="s">
        <v>274</v>
      </c>
      <c r="AA48" s="97" t="s">
        <v>275</v>
      </c>
      <c r="AB48" s="97"/>
      <c r="AC48" s="99"/>
      <c r="AD48" s="98"/>
      <c r="AE48" s="100"/>
      <c r="AF48" s="101" t="s">
        <v>379</v>
      </c>
      <c r="AG48" s="102"/>
      <c r="AH48" s="102"/>
      <c r="AI48" s="102"/>
      <c r="AJ48" s="103"/>
      <c r="AK48" s="106">
        <v>2030</v>
      </c>
      <c r="AL48" s="104" t="s">
        <v>825</v>
      </c>
      <c r="AM48" s="104"/>
      <c r="AN48" s="104"/>
      <c r="AO48" s="104"/>
      <c r="AP48" s="105"/>
    </row>
    <row r="49" spans="1:42" ht="32.5" customHeight="1" x14ac:dyDescent="0.35">
      <c r="A49" s="91">
        <v>47</v>
      </c>
      <c r="B49" s="92">
        <v>41647</v>
      </c>
      <c r="C49" s="93" t="s">
        <v>36</v>
      </c>
      <c r="D49" s="94" t="s">
        <v>690</v>
      </c>
      <c r="E49" s="93" t="s">
        <v>81</v>
      </c>
      <c r="F49" s="95" t="s">
        <v>117</v>
      </c>
      <c r="G49" s="96" t="s">
        <v>158</v>
      </c>
      <c r="H49" s="97" t="s">
        <v>197</v>
      </c>
      <c r="I49" s="97">
        <v>19</v>
      </c>
      <c r="J49" s="94" t="s">
        <v>788</v>
      </c>
      <c r="K49" s="97" t="s">
        <v>220</v>
      </c>
      <c r="L49" s="97" t="s">
        <v>218</v>
      </c>
      <c r="M49" s="97" t="s">
        <v>223</v>
      </c>
      <c r="N49" s="94" t="s">
        <v>223</v>
      </c>
      <c r="O49" s="97" t="s">
        <v>260</v>
      </c>
      <c r="P49" s="98"/>
      <c r="Q49" s="92">
        <v>43228</v>
      </c>
      <c r="R49" s="93" t="s">
        <v>35</v>
      </c>
      <c r="S49" s="94" t="s">
        <v>35</v>
      </c>
      <c r="T49" s="93" t="s">
        <v>517</v>
      </c>
      <c r="U49" s="93" t="s">
        <v>523</v>
      </c>
      <c r="V49" s="93" t="s">
        <v>564</v>
      </c>
      <c r="W49" s="95" t="s">
        <v>638</v>
      </c>
      <c r="X49" s="96" t="s">
        <v>507</v>
      </c>
      <c r="Y49" s="94" t="s">
        <v>507</v>
      </c>
      <c r="Z49" s="97" t="s">
        <v>311</v>
      </c>
      <c r="AA49" s="97" t="s">
        <v>312</v>
      </c>
      <c r="AB49" s="97"/>
      <c r="AC49" s="99"/>
      <c r="AD49" s="98"/>
      <c r="AE49" s="100"/>
      <c r="AF49" s="101" t="s">
        <v>396</v>
      </c>
      <c r="AG49" s="102"/>
      <c r="AH49" s="102"/>
      <c r="AI49" s="102"/>
      <c r="AJ49" s="103"/>
      <c r="AK49" s="106">
        <v>975</v>
      </c>
      <c r="AL49" s="104" t="s">
        <v>825</v>
      </c>
      <c r="AM49" s="104"/>
      <c r="AN49" s="104"/>
      <c r="AO49" s="104"/>
      <c r="AP49" s="105"/>
    </row>
    <row r="50" spans="1:42" ht="32.5" customHeight="1" x14ac:dyDescent="0.35">
      <c r="A50" s="91">
        <v>48</v>
      </c>
      <c r="B50" s="92">
        <v>42639</v>
      </c>
      <c r="C50" s="93" t="s">
        <v>36</v>
      </c>
      <c r="D50" s="94" t="s">
        <v>690</v>
      </c>
      <c r="E50" s="93" t="s">
        <v>57</v>
      </c>
      <c r="F50" s="95" t="s">
        <v>119</v>
      </c>
      <c r="G50" s="96" t="s">
        <v>161</v>
      </c>
      <c r="H50" s="97" t="s">
        <v>200</v>
      </c>
      <c r="I50" s="97">
        <v>32</v>
      </c>
      <c r="J50" s="94" t="s">
        <v>789</v>
      </c>
      <c r="K50" s="97" t="s">
        <v>220</v>
      </c>
      <c r="L50" s="97" t="s">
        <v>218</v>
      </c>
      <c r="M50" s="97" t="s">
        <v>221</v>
      </c>
      <c r="N50" s="94" t="s">
        <v>695</v>
      </c>
      <c r="O50" s="97" t="s">
        <v>36</v>
      </c>
      <c r="P50" s="98"/>
      <c r="Q50" s="92">
        <v>43228</v>
      </c>
      <c r="R50" s="93" t="s">
        <v>35</v>
      </c>
      <c r="S50" s="94" t="s">
        <v>35</v>
      </c>
      <c r="T50" s="93" t="s">
        <v>517</v>
      </c>
      <c r="U50" s="93" t="s">
        <v>523</v>
      </c>
      <c r="V50" s="93" t="s">
        <v>577</v>
      </c>
      <c r="W50" s="95" t="s">
        <v>657</v>
      </c>
      <c r="X50" s="96" t="s">
        <v>506</v>
      </c>
      <c r="Y50" s="94" t="s">
        <v>712</v>
      </c>
      <c r="Z50" s="97" t="s">
        <v>316</v>
      </c>
      <c r="AA50" s="97" t="s">
        <v>317</v>
      </c>
      <c r="AB50" s="97"/>
      <c r="AC50" s="99"/>
      <c r="AD50" s="98"/>
      <c r="AE50" s="100"/>
      <c r="AF50" s="101" t="s">
        <v>448</v>
      </c>
      <c r="AG50" s="102"/>
      <c r="AH50" s="102"/>
      <c r="AI50" s="102"/>
      <c r="AJ50" s="103"/>
      <c r="AK50" s="106">
        <v>2026</v>
      </c>
      <c r="AL50" s="104" t="s">
        <v>825</v>
      </c>
      <c r="AM50" s="104"/>
      <c r="AN50" s="104"/>
      <c r="AO50" s="104"/>
      <c r="AP50" s="105"/>
    </row>
    <row r="51" spans="1:42" ht="32.5" customHeight="1" x14ac:dyDescent="0.35">
      <c r="A51" s="91">
        <v>49</v>
      </c>
      <c r="B51" s="92">
        <v>42861</v>
      </c>
      <c r="C51" s="93" t="s">
        <v>50</v>
      </c>
      <c r="D51" s="94" t="s">
        <v>691</v>
      </c>
      <c r="E51" s="93" t="s">
        <v>66</v>
      </c>
      <c r="F51" s="95" t="s">
        <v>98</v>
      </c>
      <c r="G51" s="96" t="s">
        <v>135</v>
      </c>
      <c r="H51" s="97"/>
      <c r="I51" s="97">
        <v>36</v>
      </c>
      <c r="J51" s="94" t="s">
        <v>789</v>
      </c>
      <c r="K51" s="97" t="s">
        <v>225</v>
      </c>
      <c r="L51" s="97" t="s">
        <v>218</v>
      </c>
      <c r="M51" s="97" t="s">
        <v>227</v>
      </c>
      <c r="N51" s="94" t="s">
        <v>742</v>
      </c>
      <c r="O51" s="97" t="s">
        <v>46</v>
      </c>
      <c r="P51" s="98"/>
      <c r="Q51" s="92">
        <v>43228</v>
      </c>
      <c r="R51" s="93" t="s">
        <v>35</v>
      </c>
      <c r="S51" s="94" t="s">
        <v>35</v>
      </c>
      <c r="T51" s="93" t="s">
        <v>517</v>
      </c>
      <c r="U51" s="93" t="s">
        <v>518</v>
      </c>
      <c r="V51" s="93" t="s">
        <v>532</v>
      </c>
      <c r="W51" s="95" t="s">
        <v>607</v>
      </c>
      <c r="X51" s="96" t="s">
        <v>506</v>
      </c>
      <c r="Y51" s="94" t="s">
        <v>712</v>
      </c>
      <c r="Z51" s="97" t="s">
        <v>284</v>
      </c>
      <c r="AA51" s="97" t="s">
        <v>285</v>
      </c>
      <c r="AB51" s="97"/>
      <c r="AC51" s="99"/>
      <c r="AD51" s="98"/>
      <c r="AE51" s="100"/>
      <c r="AF51" s="101" t="s">
        <v>338</v>
      </c>
      <c r="AG51" s="102" t="s">
        <v>339</v>
      </c>
      <c r="AH51" s="102" t="s">
        <v>340</v>
      </c>
      <c r="AI51" s="102"/>
      <c r="AJ51" s="103"/>
      <c r="AK51" s="106">
        <v>2079</v>
      </c>
      <c r="AL51" s="104" t="s">
        <v>824</v>
      </c>
      <c r="AM51" s="104"/>
      <c r="AN51" s="104"/>
      <c r="AO51" s="104"/>
      <c r="AP51" s="105"/>
    </row>
    <row r="52" spans="1:42" ht="32.5" customHeight="1" x14ac:dyDescent="0.35">
      <c r="A52" s="91">
        <v>50</v>
      </c>
      <c r="B52" s="92">
        <v>41553</v>
      </c>
      <c r="C52" s="93" t="s">
        <v>36</v>
      </c>
      <c r="D52" s="94" t="s">
        <v>690</v>
      </c>
      <c r="E52" s="93" t="s">
        <v>62</v>
      </c>
      <c r="F52" s="95" t="s">
        <v>95</v>
      </c>
      <c r="G52" s="96" t="s">
        <v>159</v>
      </c>
      <c r="H52" s="97" t="s">
        <v>198</v>
      </c>
      <c r="I52" s="97">
        <v>18</v>
      </c>
      <c r="J52" s="94" t="s">
        <v>788</v>
      </c>
      <c r="K52" s="97" t="s">
        <v>220</v>
      </c>
      <c r="L52" s="97" t="s">
        <v>218</v>
      </c>
      <c r="M52" s="97" t="s">
        <v>241</v>
      </c>
      <c r="N52" s="94" t="s">
        <v>223</v>
      </c>
      <c r="O52" s="97" t="s">
        <v>265</v>
      </c>
      <c r="P52" s="98"/>
      <c r="Q52" s="92">
        <v>43229</v>
      </c>
      <c r="R52" s="93" t="s">
        <v>216</v>
      </c>
      <c r="S52" s="94" t="s">
        <v>705</v>
      </c>
      <c r="T52" s="93" t="s">
        <v>517</v>
      </c>
      <c r="U52" s="93" t="s">
        <v>518</v>
      </c>
      <c r="V52" s="93" t="s">
        <v>570</v>
      </c>
      <c r="W52" s="95" t="s">
        <v>783</v>
      </c>
      <c r="X52" s="96" t="s">
        <v>509</v>
      </c>
      <c r="Y52" s="94" t="s">
        <v>507</v>
      </c>
      <c r="Z52" s="97" t="s">
        <v>280</v>
      </c>
      <c r="AA52" s="97" t="s">
        <v>313</v>
      </c>
      <c r="AB52" s="97"/>
      <c r="AC52" s="99">
        <v>42981</v>
      </c>
      <c r="AD52" s="98" t="s">
        <v>498</v>
      </c>
      <c r="AE52" s="100"/>
      <c r="AF52" s="101" t="s">
        <v>439</v>
      </c>
      <c r="AG52" s="102"/>
      <c r="AH52" s="102"/>
      <c r="AI52" s="102"/>
      <c r="AJ52" s="103"/>
      <c r="AK52" s="106">
        <v>405</v>
      </c>
      <c r="AL52" s="104" t="s">
        <v>825</v>
      </c>
      <c r="AM52" s="104"/>
      <c r="AN52" s="104"/>
      <c r="AO52" s="104"/>
      <c r="AP52" s="105"/>
    </row>
    <row r="53" spans="1:42" ht="32.5" customHeight="1" x14ac:dyDescent="0.35">
      <c r="A53" s="91">
        <v>51</v>
      </c>
      <c r="B53" s="107">
        <v>2015</v>
      </c>
      <c r="C53" s="93" t="s">
        <v>36</v>
      </c>
      <c r="D53" s="94" t="s">
        <v>690</v>
      </c>
      <c r="E53" s="93" t="s">
        <v>80</v>
      </c>
      <c r="F53" s="95" t="s">
        <v>115</v>
      </c>
      <c r="G53" s="96" t="s">
        <v>156</v>
      </c>
      <c r="H53" s="97"/>
      <c r="I53" s="97">
        <v>22</v>
      </c>
      <c r="J53" s="94" t="s">
        <v>788</v>
      </c>
      <c r="K53" s="97" t="s">
        <v>220</v>
      </c>
      <c r="L53" s="97" t="s">
        <v>218</v>
      </c>
      <c r="M53" s="97" t="s">
        <v>35</v>
      </c>
      <c r="N53" s="94" t="s">
        <v>35</v>
      </c>
      <c r="O53" s="97" t="s">
        <v>35</v>
      </c>
      <c r="P53" s="98"/>
      <c r="Q53" s="92">
        <v>43235</v>
      </c>
      <c r="R53" s="93" t="s">
        <v>208</v>
      </c>
      <c r="S53" s="94" t="s">
        <v>705</v>
      </c>
      <c r="T53" s="93" t="s">
        <v>517</v>
      </c>
      <c r="U53" s="93" t="s">
        <v>518</v>
      </c>
      <c r="V53" s="93" t="s">
        <v>560</v>
      </c>
      <c r="W53" s="95" t="s">
        <v>634</v>
      </c>
      <c r="X53" s="96" t="s">
        <v>506</v>
      </c>
      <c r="Y53" s="94" t="s">
        <v>712</v>
      </c>
      <c r="Z53" s="97" t="s">
        <v>307</v>
      </c>
      <c r="AA53" s="97" t="s">
        <v>308</v>
      </c>
      <c r="AB53" s="97"/>
      <c r="AC53" s="99"/>
      <c r="AD53" s="98"/>
      <c r="AE53" s="100"/>
      <c r="AF53" s="101" t="s">
        <v>388</v>
      </c>
      <c r="AG53" s="102" t="s">
        <v>389</v>
      </c>
      <c r="AH53" s="102"/>
      <c r="AI53" s="102"/>
      <c r="AJ53" s="103"/>
      <c r="AK53" s="106">
        <v>1930</v>
      </c>
      <c r="AL53" s="104" t="s">
        <v>825</v>
      </c>
      <c r="AM53" s="104"/>
      <c r="AN53" s="104"/>
      <c r="AO53" s="104"/>
      <c r="AP53" s="105"/>
    </row>
    <row r="54" spans="1:42" ht="32.5" customHeight="1" x14ac:dyDescent="0.35">
      <c r="A54" s="91">
        <v>52</v>
      </c>
      <c r="B54" s="92">
        <v>43208</v>
      </c>
      <c r="C54" s="93" t="s">
        <v>36</v>
      </c>
      <c r="D54" s="94" t="s">
        <v>690</v>
      </c>
      <c r="E54" s="93" t="s">
        <v>35</v>
      </c>
      <c r="F54" s="95" t="s">
        <v>129</v>
      </c>
      <c r="G54" s="96" t="s">
        <v>182</v>
      </c>
      <c r="H54" s="97"/>
      <c r="I54" s="97">
        <v>23</v>
      </c>
      <c r="J54" s="94" t="s">
        <v>788</v>
      </c>
      <c r="K54" s="97" t="s">
        <v>225</v>
      </c>
      <c r="L54" s="97" t="s">
        <v>218</v>
      </c>
      <c r="M54" s="97" t="s">
        <v>744</v>
      </c>
      <c r="N54" s="94" t="s">
        <v>223</v>
      </c>
      <c r="O54" s="97" t="s">
        <v>35</v>
      </c>
      <c r="P54" s="98"/>
      <c r="Q54" s="92">
        <v>43238</v>
      </c>
      <c r="R54" s="93" t="s">
        <v>35</v>
      </c>
      <c r="S54" s="94" t="s">
        <v>35</v>
      </c>
      <c r="T54" s="93" t="s">
        <v>517</v>
      </c>
      <c r="U54" s="93" t="s">
        <v>519</v>
      </c>
      <c r="V54" s="93" t="s">
        <v>689</v>
      </c>
      <c r="W54" s="95" t="s">
        <v>684</v>
      </c>
      <c r="X54" s="96" t="s">
        <v>506</v>
      </c>
      <c r="Y54" s="94" t="s">
        <v>712</v>
      </c>
      <c r="Z54" s="97"/>
      <c r="AA54" s="97"/>
      <c r="AB54" s="97"/>
      <c r="AC54" s="99"/>
      <c r="AD54" s="98"/>
      <c r="AE54" s="100"/>
      <c r="AF54" s="101" t="s">
        <v>485</v>
      </c>
      <c r="AG54" s="102"/>
      <c r="AH54" s="102"/>
      <c r="AI54" s="102"/>
      <c r="AJ54" s="103"/>
      <c r="AK54" s="106">
        <v>2128</v>
      </c>
      <c r="AL54" s="104" t="s">
        <v>824</v>
      </c>
      <c r="AM54" s="104"/>
      <c r="AN54" s="104"/>
      <c r="AO54" s="104"/>
      <c r="AP54" s="105"/>
    </row>
    <row r="55" spans="1:42" ht="32.5" customHeight="1" x14ac:dyDescent="0.35">
      <c r="A55" s="91">
        <v>53</v>
      </c>
      <c r="B55" s="92" t="s">
        <v>35</v>
      </c>
      <c r="C55" s="93" t="s">
        <v>35</v>
      </c>
      <c r="D55" s="94" t="s">
        <v>35</v>
      </c>
      <c r="E55" s="93" t="s">
        <v>35</v>
      </c>
      <c r="F55" s="95" t="s">
        <v>35</v>
      </c>
      <c r="G55" s="96" t="s">
        <v>176</v>
      </c>
      <c r="H55" s="97"/>
      <c r="I55" s="97" t="s">
        <v>35</v>
      </c>
      <c r="J55" s="94" t="s">
        <v>35</v>
      </c>
      <c r="K55" s="97" t="s">
        <v>220</v>
      </c>
      <c r="L55" s="97" t="s">
        <v>218</v>
      </c>
      <c r="M55" s="97" t="s">
        <v>35</v>
      </c>
      <c r="N55" s="94" t="s">
        <v>35</v>
      </c>
      <c r="O55" s="97" t="s">
        <v>35</v>
      </c>
      <c r="P55" s="98"/>
      <c r="Q55" s="92">
        <v>43240</v>
      </c>
      <c r="R55" s="93" t="s">
        <v>35</v>
      </c>
      <c r="S55" s="94" t="s">
        <v>35</v>
      </c>
      <c r="T55" s="93" t="s">
        <v>517</v>
      </c>
      <c r="U55" s="93" t="s">
        <v>518</v>
      </c>
      <c r="V55" s="93" t="s">
        <v>594</v>
      </c>
      <c r="W55" s="95" t="s">
        <v>676</v>
      </c>
      <c r="X55" s="96" t="s">
        <v>35</v>
      </c>
      <c r="Y55" s="94" t="s">
        <v>35</v>
      </c>
      <c r="Z55" s="97"/>
      <c r="AA55" s="97"/>
      <c r="AB55" s="97"/>
      <c r="AC55" s="99"/>
      <c r="AD55" s="98"/>
      <c r="AE55" s="100"/>
      <c r="AF55" s="101" t="s">
        <v>474</v>
      </c>
      <c r="AG55" s="102"/>
      <c r="AH55" s="102"/>
      <c r="AI55" s="102"/>
      <c r="AJ55" s="103"/>
      <c r="AK55" s="106">
        <v>2388</v>
      </c>
      <c r="AL55" s="104" t="s">
        <v>825</v>
      </c>
      <c r="AM55" s="104"/>
      <c r="AN55" s="104"/>
      <c r="AO55" s="104"/>
      <c r="AP55" s="105"/>
    </row>
    <row r="56" spans="1:42" ht="32.5" customHeight="1" x14ac:dyDescent="0.35">
      <c r="A56" s="91">
        <v>54</v>
      </c>
      <c r="B56" s="92">
        <v>41884</v>
      </c>
      <c r="C56" s="93" t="s">
        <v>39</v>
      </c>
      <c r="D56" s="94" t="s">
        <v>690</v>
      </c>
      <c r="E56" s="93" t="s">
        <v>58</v>
      </c>
      <c r="F56" s="95" t="s">
        <v>89</v>
      </c>
      <c r="G56" s="96" t="s">
        <v>136</v>
      </c>
      <c r="H56" s="97"/>
      <c r="I56" s="97">
        <v>31</v>
      </c>
      <c r="J56" s="94" t="s">
        <v>789</v>
      </c>
      <c r="K56" s="97" t="s">
        <v>220</v>
      </c>
      <c r="L56" s="97" t="s">
        <v>218</v>
      </c>
      <c r="M56" s="97" t="s">
        <v>228</v>
      </c>
      <c r="N56" s="94" t="s">
        <v>695</v>
      </c>
      <c r="O56" s="97" t="s">
        <v>252</v>
      </c>
      <c r="P56" s="98"/>
      <c r="Q56" s="92">
        <v>43241</v>
      </c>
      <c r="R56" s="93" t="s">
        <v>208</v>
      </c>
      <c r="S56" s="94" t="s">
        <v>705</v>
      </c>
      <c r="T56" s="93" t="s">
        <v>517</v>
      </c>
      <c r="U56" s="93" t="s">
        <v>518</v>
      </c>
      <c r="V56" s="93" t="s">
        <v>533</v>
      </c>
      <c r="W56" s="95" t="s">
        <v>608</v>
      </c>
      <c r="X56" s="96" t="s">
        <v>507</v>
      </c>
      <c r="Y56" s="94" t="s">
        <v>507</v>
      </c>
      <c r="Z56" s="97" t="s">
        <v>269</v>
      </c>
      <c r="AA56" s="97" t="s">
        <v>512</v>
      </c>
      <c r="AB56" s="97"/>
      <c r="AC56" s="99">
        <v>42995</v>
      </c>
      <c r="AD56" s="98" t="s">
        <v>500</v>
      </c>
      <c r="AE56" s="100"/>
      <c r="AF56" s="101" t="s">
        <v>341</v>
      </c>
      <c r="AG56" s="102" t="s">
        <v>342</v>
      </c>
      <c r="AH56" s="102" t="s">
        <v>343</v>
      </c>
      <c r="AI56" s="102"/>
      <c r="AJ56" s="103"/>
      <c r="AK56" s="106">
        <v>1650</v>
      </c>
      <c r="AL56" s="104" t="s">
        <v>825</v>
      </c>
      <c r="AM56" s="104"/>
      <c r="AN56" s="104"/>
      <c r="AO56" s="104"/>
      <c r="AP56" s="105"/>
    </row>
    <row r="57" spans="1:42" ht="32.5" customHeight="1" x14ac:dyDescent="0.35">
      <c r="A57" s="91">
        <v>55</v>
      </c>
      <c r="B57" s="92">
        <v>41647</v>
      </c>
      <c r="C57" s="93" t="s">
        <v>36</v>
      </c>
      <c r="D57" s="94" t="s">
        <v>690</v>
      </c>
      <c r="E57" s="93" t="s">
        <v>81</v>
      </c>
      <c r="F57" s="95" t="s">
        <v>117</v>
      </c>
      <c r="G57" s="96" t="s">
        <v>158</v>
      </c>
      <c r="H57" s="97" t="s">
        <v>197</v>
      </c>
      <c r="I57" s="97">
        <v>19</v>
      </c>
      <c r="J57" s="94" t="s">
        <v>788</v>
      </c>
      <c r="K57" s="97" t="s">
        <v>220</v>
      </c>
      <c r="L57" s="97" t="s">
        <v>218</v>
      </c>
      <c r="M57" s="97" t="s">
        <v>223</v>
      </c>
      <c r="N57" s="94" t="s">
        <v>223</v>
      </c>
      <c r="O57" s="97" t="s">
        <v>260</v>
      </c>
      <c r="P57" s="98"/>
      <c r="Q57" s="92">
        <v>43248</v>
      </c>
      <c r="R57" s="93" t="s">
        <v>207</v>
      </c>
      <c r="S57" s="94" t="s">
        <v>705</v>
      </c>
      <c r="T57" s="93" t="s">
        <v>524</v>
      </c>
      <c r="U57" s="93" t="s">
        <v>518</v>
      </c>
      <c r="V57" s="93" t="s">
        <v>770</v>
      </c>
      <c r="W57" s="95" t="s">
        <v>647</v>
      </c>
      <c r="X57" s="96" t="s">
        <v>507</v>
      </c>
      <c r="Y57" s="94" t="s">
        <v>507</v>
      </c>
      <c r="Z57" s="97" t="s">
        <v>311</v>
      </c>
      <c r="AA57" s="97" t="s">
        <v>312</v>
      </c>
      <c r="AB57" s="97"/>
      <c r="AC57" s="99"/>
      <c r="AD57" s="98"/>
      <c r="AE57" s="100"/>
      <c r="AF57" s="101" t="s">
        <v>426</v>
      </c>
      <c r="AG57" s="102"/>
      <c r="AH57" s="102"/>
      <c r="AI57" s="102"/>
      <c r="AJ57" s="103"/>
      <c r="AK57" s="106">
        <v>993</v>
      </c>
      <c r="AL57" s="104" t="s">
        <v>824</v>
      </c>
      <c r="AM57" s="104"/>
      <c r="AN57" s="104"/>
      <c r="AO57" s="104"/>
      <c r="AP57" s="105"/>
    </row>
    <row r="58" spans="1:42" ht="32.5" customHeight="1" x14ac:dyDescent="0.35">
      <c r="A58" s="91">
        <v>56</v>
      </c>
      <c r="B58" s="92">
        <v>41553</v>
      </c>
      <c r="C58" s="93" t="s">
        <v>36</v>
      </c>
      <c r="D58" s="94" t="s">
        <v>690</v>
      </c>
      <c r="E58" s="93" t="s">
        <v>62</v>
      </c>
      <c r="F58" s="95" t="s">
        <v>95</v>
      </c>
      <c r="G58" s="96" t="s">
        <v>159</v>
      </c>
      <c r="H58" s="97" t="s">
        <v>198</v>
      </c>
      <c r="I58" s="97">
        <v>18</v>
      </c>
      <c r="J58" s="94" t="s">
        <v>788</v>
      </c>
      <c r="K58" s="97" t="s">
        <v>220</v>
      </c>
      <c r="L58" s="97" t="s">
        <v>218</v>
      </c>
      <c r="M58" s="97" t="s">
        <v>241</v>
      </c>
      <c r="N58" s="94" t="s">
        <v>223</v>
      </c>
      <c r="O58" s="97" t="s">
        <v>265</v>
      </c>
      <c r="P58" s="98"/>
      <c r="Q58" s="92">
        <v>43271</v>
      </c>
      <c r="R58" s="93" t="s">
        <v>35</v>
      </c>
      <c r="S58" s="94" t="s">
        <v>35</v>
      </c>
      <c r="T58" s="93" t="s">
        <v>517</v>
      </c>
      <c r="U58" s="93" t="s">
        <v>522</v>
      </c>
      <c r="V58" s="93" t="s">
        <v>568</v>
      </c>
      <c r="W58" s="95" t="s">
        <v>650</v>
      </c>
      <c r="X58" s="96" t="s">
        <v>509</v>
      </c>
      <c r="Y58" s="94" t="s">
        <v>507</v>
      </c>
      <c r="Z58" s="97" t="s">
        <v>280</v>
      </c>
      <c r="AA58" s="97" t="s">
        <v>313</v>
      </c>
      <c r="AB58" s="97"/>
      <c r="AC58" s="99">
        <v>42981</v>
      </c>
      <c r="AD58" s="98" t="s">
        <v>498</v>
      </c>
      <c r="AE58" s="100"/>
      <c r="AF58" s="101" t="s">
        <v>437</v>
      </c>
      <c r="AG58" s="102"/>
      <c r="AH58" s="102"/>
      <c r="AI58" s="102"/>
      <c r="AJ58" s="103"/>
      <c r="AK58" s="106">
        <v>406</v>
      </c>
      <c r="AL58" s="104" t="s">
        <v>825</v>
      </c>
      <c r="AM58" s="104"/>
      <c r="AN58" s="104"/>
      <c r="AO58" s="104"/>
      <c r="AP58" s="105"/>
    </row>
    <row r="59" spans="1:42" ht="32.5" customHeight="1" x14ac:dyDescent="0.35">
      <c r="A59" s="91">
        <v>57</v>
      </c>
      <c r="B59" s="92">
        <v>41647</v>
      </c>
      <c r="C59" s="93" t="s">
        <v>36</v>
      </c>
      <c r="D59" s="94" t="s">
        <v>690</v>
      </c>
      <c r="E59" s="93" t="s">
        <v>81</v>
      </c>
      <c r="F59" s="95" t="s">
        <v>117</v>
      </c>
      <c r="G59" s="96" t="s">
        <v>158</v>
      </c>
      <c r="H59" s="97" t="s">
        <v>197</v>
      </c>
      <c r="I59" s="97">
        <v>19</v>
      </c>
      <c r="J59" s="94" t="s">
        <v>788</v>
      </c>
      <c r="K59" s="97" t="s">
        <v>220</v>
      </c>
      <c r="L59" s="97" t="s">
        <v>218</v>
      </c>
      <c r="M59" s="97" t="s">
        <v>223</v>
      </c>
      <c r="N59" s="94" t="s">
        <v>223</v>
      </c>
      <c r="O59" s="97" t="s">
        <v>260</v>
      </c>
      <c r="P59" s="98"/>
      <c r="Q59" s="92">
        <v>43274</v>
      </c>
      <c r="R59" s="93" t="s">
        <v>35</v>
      </c>
      <c r="S59" s="94" t="s">
        <v>35</v>
      </c>
      <c r="T59" s="93" t="s">
        <v>517</v>
      </c>
      <c r="U59" s="93" t="s">
        <v>518</v>
      </c>
      <c r="V59" s="93" t="s">
        <v>563</v>
      </c>
      <c r="W59" s="95" t="s">
        <v>637</v>
      </c>
      <c r="X59" s="96" t="s">
        <v>507</v>
      </c>
      <c r="Y59" s="94" t="s">
        <v>507</v>
      </c>
      <c r="Z59" s="97" t="s">
        <v>311</v>
      </c>
      <c r="AA59" s="97" t="s">
        <v>312</v>
      </c>
      <c r="AB59" s="97"/>
      <c r="AC59" s="99"/>
      <c r="AD59" s="98"/>
      <c r="AE59" s="100"/>
      <c r="AF59" s="101" t="s">
        <v>394</v>
      </c>
      <c r="AG59" s="102" t="s">
        <v>395</v>
      </c>
      <c r="AH59" s="102"/>
      <c r="AI59" s="102"/>
      <c r="AJ59" s="103"/>
      <c r="AK59" s="106">
        <v>976</v>
      </c>
      <c r="AL59" s="104" t="s">
        <v>825</v>
      </c>
      <c r="AM59" s="104"/>
      <c r="AN59" s="104"/>
      <c r="AO59" s="104"/>
      <c r="AP59" s="105"/>
    </row>
    <row r="60" spans="1:42" ht="32.5" customHeight="1" x14ac:dyDescent="0.35">
      <c r="A60" s="91">
        <v>58</v>
      </c>
      <c r="B60" s="92">
        <v>43147</v>
      </c>
      <c r="C60" s="93" t="s">
        <v>35</v>
      </c>
      <c r="D60" s="94" t="s">
        <v>35</v>
      </c>
      <c r="E60" s="93" t="s">
        <v>35</v>
      </c>
      <c r="F60" s="95" t="s">
        <v>35</v>
      </c>
      <c r="G60" s="96" t="s">
        <v>181</v>
      </c>
      <c r="H60" s="97"/>
      <c r="I60" s="97" t="s">
        <v>35</v>
      </c>
      <c r="J60" s="94" t="s">
        <v>35</v>
      </c>
      <c r="K60" s="97" t="s">
        <v>220</v>
      </c>
      <c r="L60" s="97" t="s">
        <v>218</v>
      </c>
      <c r="M60" s="97" t="s">
        <v>35</v>
      </c>
      <c r="N60" s="94" t="s">
        <v>35</v>
      </c>
      <c r="O60" s="97" t="s">
        <v>35</v>
      </c>
      <c r="P60" s="98"/>
      <c r="Q60" s="92">
        <v>43277</v>
      </c>
      <c r="R60" s="93" t="s">
        <v>35</v>
      </c>
      <c r="S60" s="94" t="s">
        <v>35</v>
      </c>
      <c r="T60" s="93" t="s">
        <v>517</v>
      </c>
      <c r="U60" s="93" t="s">
        <v>519</v>
      </c>
      <c r="V60" s="93" t="s">
        <v>601</v>
      </c>
      <c r="W60" s="95" t="s">
        <v>682</v>
      </c>
      <c r="X60" s="96" t="s">
        <v>506</v>
      </c>
      <c r="Y60" s="94" t="s">
        <v>712</v>
      </c>
      <c r="Z60" s="97" t="s">
        <v>322</v>
      </c>
      <c r="AA60" s="97"/>
      <c r="AB60" s="97"/>
      <c r="AC60" s="99"/>
      <c r="AD60" s="98"/>
      <c r="AE60" s="100"/>
      <c r="AF60" s="101" t="s">
        <v>483</v>
      </c>
      <c r="AG60" s="102"/>
      <c r="AH60" s="102"/>
      <c r="AI60" s="102"/>
      <c r="AJ60" s="103"/>
      <c r="AK60" s="106">
        <v>2123</v>
      </c>
      <c r="AL60" s="104" t="s">
        <v>825</v>
      </c>
      <c r="AM60" s="104"/>
      <c r="AN60" s="104"/>
      <c r="AO60" s="104"/>
      <c r="AP60" s="105"/>
    </row>
    <row r="61" spans="1:42" ht="32.5" customHeight="1" x14ac:dyDescent="0.35">
      <c r="A61" s="91">
        <v>59</v>
      </c>
      <c r="B61" s="92">
        <v>43160</v>
      </c>
      <c r="C61" s="93" t="s">
        <v>36</v>
      </c>
      <c r="D61" s="94" t="s">
        <v>690</v>
      </c>
      <c r="E61" s="93" t="s">
        <v>35</v>
      </c>
      <c r="F61" s="95" t="s">
        <v>124</v>
      </c>
      <c r="G61" s="96" t="s">
        <v>170</v>
      </c>
      <c r="H61" s="97"/>
      <c r="I61" s="97" t="s">
        <v>35</v>
      </c>
      <c r="J61" s="94" t="s">
        <v>35</v>
      </c>
      <c r="K61" s="97" t="s">
        <v>220</v>
      </c>
      <c r="L61" s="97" t="s">
        <v>218</v>
      </c>
      <c r="M61" s="97" t="s">
        <v>35</v>
      </c>
      <c r="N61" s="94" t="s">
        <v>35</v>
      </c>
      <c r="O61" s="97" t="s">
        <v>35</v>
      </c>
      <c r="P61" s="98"/>
      <c r="Q61" s="92">
        <v>43284</v>
      </c>
      <c r="R61" s="93" t="s">
        <v>35</v>
      </c>
      <c r="S61" s="94" t="s">
        <v>35</v>
      </c>
      <c r="T61" s="93" t="s">
        <v>517</v>
      </c>
      <c r="U61" s="93" t="s">
        <v>519</v>
      </c>
      <c r="V61" s="93" t="s">
        <v>589</v>
      </c>
      <c r="W61" s="95" t="s">
        <v>670</v>
      </c>
      <c r="X61" s="96" t="s">
        <v>506</v>
      </c>
      <c r="Y61" s="94" t="s">
        <v>712</v>
      </c>
      <c r="Z61" s="97"/>
      <c r="AA61" s="97"/>
      <c r="AB61" s="97"/>
      <c r="AC61" s="99"/>
      <c r="AD61" s="98"/>
      <c r="AE61" s="100"/>
      <c r="AF61" s="101" t="s">
        <v>465</v>
      </c>
      <c r="AG61" s="102" t="s">
        <v>466</v>
      </c>
      <c r="AH61" s="102"/>
      <c r="AI61" s="102"/>
      <c r="AJ61" s="103"/>
      <c r="AK61" s="106">
        <v>2126</v>
      </c>
      <c r="AL61" s="104" t="s">
        <v>825</v>
      </c>
      <c r="AM61" s="104"/>
      <c r="AN61" s="104"/>
      <c r="AO61" s="104"/>
      <c r="AP61" s="105"/>
    </row>
    <row r="62" spans="1:42" ht="32.5" customHeight="1" x14ac:dyDescent="0.35">
      <c r="A62" s="91">
        <v>60</v>
      </c>
      <c r="B62" s="92">
        <v>41262</v>
      </c>
      <c r="C62" s="93" t="s">
        <v>36</v>
      </c>
      <c r="D62" s="94" t="s">
        <v>690</v>
      </c>
      <c r="E62" s="93" t="s">
        <v>84</v>
      </c>
      <c r="F62" s="95" t="s">
        <v>121</v>
      </c>
      <c r="G62" s="96" t="s">
        <v>163</v>
      </c>
      <c r="H62" s="97" t="s">
        <v>201</v>
      </c>
      <c r="I62" s="97" t="s">
        <v>35</v>
      </c>
      <c r="J62" s="94" t="s">
        <v>35</v>
      </c>
      <c r="K62" s="97" t="s">
        <v>220</v>
      </c>
      <c r="L62" s="97" t="s">
        <v>218</v>
      </c>
      <c r="M62" s="97" t="s">
        <v>35</v>
      </c>
      <c r="N62" s="94" t="s">
        <v>35</v>
      </c>
      <c r="O62" s="97" t="s">
        <v>266</v>
      </c>
      <c r="P62" s="98"/>
      <c r="Q62" s="92">
        <v>43291</v>
      </c>
      <c r="R62" s="93" t="s">
        <v>35</v>
      </c>
      <c r="S62" s="94" t="s">
        <v>35</v>
      </c>
      <c r="T62" s="93" t="s">
        <v>517</v>
      </c>
      <c r="U62" s="93" t="s">
        <v>522</v>
      </c>
      <c r="V62" s="93" t="s">
        <v>581</v>
      </c>
      <c r="W62" s="95" t="s">
        <v>661</v>
      </c>
      <c r="X62" s="96" t="s">
        <v>507</v>
      </c>
      <c r="Y62" s="94" t="s">
        <v>507</v>
      </c>
      <c r="Z62" s="97" t="s">
        <v>319</v>
      </c>
      <c r="AA62" s="97" t="s">
        <v>320</v>
      </c>
      <c r="AB62" s="97"/>
      <c r="AC62" s="99">
        <v>42764</v>
      </c>
      <c r="AD62" s="98" t="s">
        <v>497</v>
      </c>
      <c r="AE62" s="100"/>
      <c r="AF62" s="101" t="s">
        <v>455</v>
      </c>
      <c r="AG62" s="102" t="s">
        <v>456</v>
      </c>
      <c r="AH62" s="102"/>
      <c r="AI62" s="102"/>
      <c r="AJ62" s="103"/>
      <c r="AK62" s="106">
        <v>52</v>
      </c>
      <c r="AL62" s="104" t="s">
        <v>825</v>
      </c>
      <c r="AM62" s="104"/>
      <c r="AN62" s="104"/>
      <c r="AO62" s="104"/>
      <c r="AP62" s="105"/>
    </row>
    <row r="63" spans="1:42" ht="32.5" customHeight="1" x14ac:dyDescent="0.35">
      <c r="A63" s="91">
        <v>61</v>
      </c>
      <c r="B63" s="92" t="s">
        <v>34</v>
      </c>
      <c r="C63" s="93" t="s">
        <v>35</v>
      </c>
      <c r="D63" s="94" t="s">
        <v>35</v>
      </c>
      <c r="E63" s="93" t="s">
        <v>35</v>
      </c>
      <c r="F63" s="95" t="s">
        <v>35</v>
      </c>
      <c r="G63" s="96" t="s">
        <v>166</v>
      </c>
      <c r="H63" s="97"/>
      <c r="I63" s="97" t="s">
        <v>35</v>
      </c>
      <c r="J63" s="94" t="s">
        <v>35</v>
      </c>
      <c r="K63" s="97" t="s">
        <v>220</v>
      </c>
      <c r="L63" s="97" t="s">
        <v>218</v>
      </c>
      <c r="M63" s="97" t="s">
        <v>35</v>
      </c>
      <c r="N63" s="94" t="s">
        <v>35</v>
      </c>
      <c r="O63" s="97" t="s">
        <v>35</v>
      </c>
      <c r="P63" s="98"/>
      <c r="Q63" s="92">
        <v>43300</v>
      </c>
      <c r="R63" s="93" t="s">
        <v>208</v>
      </c>
      <c r="S63" s="94" t="s">
        <v>705</v>
      </c>
      <c r="T63" s="93" t="s">
        <v>517</v>
      </c>
      <c r="U63" s="93" t="s">
        <v>519</v>
      </c>
      <c r="V63" s="93" t="s">
        <v>585</v>
      </c>
      <c r="W63" s="95" t="s">
        <v>665</v>
      </c>
      <c r="X63" s="96" t="s">
        <v>35</v>
      </c>
      <c r="Y63" s="94" t="s">
        <v>35</v>
      </c>
      <c r="Z63" s="97"/>
      <c r="AA63" s="97"/>
      <c r="AB63" s="97"/>
      <c r="AC63" s="99"/>
      <c r="AD63" s="98"/>
      <c r="AE63" s="100"/>
      <c r="AF63" s="101" t="s">
        <v>460</v>
      </c>
      <c r="AG63" s="102"/>
      <c r="AH63" s="102"/>
      <c r="AI63" s="102"/>
      <c r="AJ63" s="103"/>
      <c r="AK63" s="106">
        <v>2253</v>
      </c>
      <c r="AL63" s="104" t="s">
        <v>825</v>
      </c>
      <c r="AM63" s="104"/>
      <c r="AN63" s="104"/>
      <c r="AO63" s="104"/>
      <c r="AP63" s="105"/>
    </row>
    <row r="64" spans="1:42" ht="32.5" customHeight="1" x14ac:dyDescent="0.35">
      <c r="A64" s="91">
        <v>62</v>
      </c>
      <c r="B64" s="92">
        <v>41553</v>
      </c>
      <c r="C64" s="93" t="s">
        <v>36</v>
      </c>
      <c r="D64" s="94" t="s">
        <v>690</v>
      </c>
      <c r="E64" s="93" t="s">
        <v>62</v>
      </c>
      <c r="F64" s="95" t="s">
        <v>95</v>
      </c>
      <c r="G64" s="96" t="s">
        <v>159</v>
      </c>
      <c r="H64" s="97" t="s">
        <v>198</v>
      </c>
      <c r="I64" s="97">
        <v>18</v>
      </c>
      <c r="J64" s="94" t="s">
        <v>788</v>
      </c>
      <c r="K64" s="97" t="s">
        <v>220</v>
      </c>
      <c r="L64" s="97" t="s">
        <v>218</v>
      </c>
      <c r="M64" s="97" t="s">
        <v>241</v>
      </c>
      <c r="N64" s="94" t="s">
        <v>223</v>
      </c>
      <c r="O64" s="97" t="s">
        <v>265</v>
      </c>
      <c r="P64" s="98"/>
      <c r="Q64" s="92">
        <v>43303</v>
      </c>
      <c r="R64" s="93" t="s">
        <v>35</v>
      </c>
      <c r="S64" s="94" t="s">
        <v>35</v>
      </c>
      <c r="T64" s="93" t="s">
        <v>517</v>
      </c>
      <c r="U64" s="93" t="s">
        <v>522</v>
      </c>
      <c r="V64" s="93" t="s">
        <v>569</v>
      </c>
      <c r="W64" s="95" t="s">
        <v>651</v>
      </c>
      <c r="X64" s="96" t="s">
        <v>509</v>
      </c>
      <c r="Y64" s="94" t="s">
        <v>507</v>
      </c>
      <c r="Z64" s="97" t="s">
        <v>280</v>
      </c>
      <c r="AA64" s="97" t="s">
        <v>313</v>
      </c>
      <c r="AB64" s="97"/>
      <c r="AC64" s="99">
        <v>42981</v>
      </c>
      <c r="AD64" s="98" t="s">
        <v>498</v>
      </c>
      <c r="AE64" s="100"/>
      <c r="AF64" s="101" t="s">
        <v>438</v>
      </c>
      <c r="AG64" s="102"/>
      <c r="AH64" s="102"/>
      <c r="AI64" s="102"/>
      <c r="AJ64" s="103"/>
      <c r="AK64" s="106">
        <v>407</v>
      </c>
      <c r="AL64" s="104" t="s">
        <v>825</v>
      </c>
      <c r="AM64" s="104"/>
      <c r="AN64" s="104"/>
      <c r="AO64" s="104"/>
      <c r="AP64" s="105"/>
    </row>
    <row r="65" spans="1:42" ht="32.5" customHeight="1" x14ac:dyDescent="0.35">
      <c r="A65" s="91">
        <v>63</v>
      </c>
      <c r="B65" s="92">
        <v>42873</v>
      </c>
      <c r="C65" s="93" t="s">
        <v>43</v>
      </c>
      <c r="D65" s="94" t="s">
        <v>692</v>
      </c>
      <c r="E65" s="93" t="s">
        <v>75</v>
      </c>
      <c r="F65" s="95" t="s">
        <v>106</v>
      </c>
      <c r="G65" s="96" t="s">
        <v>144</v>
      </c>
      <c r="H65" s="97"/>
      <c r="I65" s="97" t="s">
        <v>35</v>
      </c>
      <c r="J65" s="94" t="s">
        <v>35</v>
      </c>
      <c r="K65" s="97" t="s">
        <v>220</v>
      </c>
      <c r="L65" s="97" t="s">
        <v>218</v>
      </c>
      <c r="M65" s="97" t="s">
        <v>35</v>
      </c>
      <c r="N65" s="94" t="s">
        <v>35</v>
      </c>
      <c r="O65" s="97" t="s">
        <v>257</v>
      </c>
      <c r="P65" s="98"/>
      <c r="Q65" s="92">
        <v>43305</v>
      </c>
      <c r="R65" s="93" t="s">
        <v>35</v>
      </c>
      <c r="S65" s="94" t="s">
        <v>35</v>
      </c>
      <c r="T65" s="93" t="s">
        <v>517</v>
      </c>
      <c r="U65" s="93" t="s">
        <v>522</v>
      </c>
      <c r="V65" s="93" t="s">
        <v>542</v>
      </c>
      <c r="W65" s="95" t="s">
        <v>618</v>
      </c>
      <c r="X65" s="96" t="s">
        <v>506</v>
      </c>
      <c r="Y65" s="94" t="s">
        <v>712</v>
      </c>
      <c r="Z65" s="97" t="s">
        <v>294</v>
      </c>
      <c r="AA65" s="97" t="s">
        <v>295</v>
      </c>
      <c r="AB65" s="97"/>
      <c r="AC65" s="99"/>
      <c r="AD65" s="98"/>
      <c r="AE65" s="100"/>
      <c r="AF65" s="101" t="s">
        <v>359</v>
      </c>
      <c r="AG65" s="102"/>
      <c r="AH65" s="102"/>
      <c r="AI65" s="102"/>
      <c r="AJ65" s="103"/>
      <c r="AK65" s="106">
        <v>2084</v>
      </c>
      <c r="AL65" s="104" t="s">
        <v>825</v>
      </c>
      <c r="AM65" s="104"/>
      <c r="AN65" s="104"/>
      <c r="AO65" s="104"/>
      <c r="AP65" s="105"/>
    </row>
    <row r="66" spans="1:42" ht="32.5" customHeight="1" x14ac:dyDescent="0.35">
      <c r="A66" s="91">
        <v>64</v>
      </c>
      <c r="B66" s="92">
        <v>41329</v>
      </c>
      <c r="C66" s="93" t="s">
        <v>43</v>
      </c>
      <c r="D66" s="94" t="s">
        <v>692</v>
      </c>
      <c r="E66" s="93" t="s">
        <v>75</v>
      </c>
      <c r="F66" s="95" t="s">
        <v>106</v>
      </c>
      <c r="G66" s="96" t="s">
        <v>144</v>
      </c>
      <c r="H66" s="97"/>
      <c r="I66" s="97" t="s">
        <v>35</v>
      </c>
      <c r="J66" s="94" t="s">
        <v>35</v>
      </c>
      <c r="K66" s="97" t="s">
        <v>220</v>
      </c>
      <c r="L66" s="97" t="s">
        <v>218</v>
      </c>
      <c r="M66" s="97" t="s">
        <v>35</v>
      </c>
      <c r="N66" s="94" t="s">
        <v>35</v>
      </c>
      <c r="O66" s="97" t="s">
        <v>257</v>
      </c>
      <c r="P66" s="98"/>
      <c r="Q66" s="92">
        <v>43310</v>
      </c>
      <c r="R66" s="93" t="s">
        <v>35</v>
      </c>
      <c r="S66" s="94" t="s">
        <v>35</v>
      </c>
      <c r="T66" s="93" t="s">
        <v>517</v>
      </c>
      <c r="U66" s="93" t="s">
        <v>522</v>
      </c>
      <c r="V66" s="93" t="s">
        <v>543</v>
      </c>
      <c r="W66" s="95" t="s">
        <v>715</v>
      </c>
      <c r="X66" s="96" t="s">
        <v>506</v>
      </c>
      <c r="Y66" s="94" t="s">
        <v>712</v>
      </c>
      <c r="Z66" s="97" t="s">
        <v>294</v>
      </c>
      <c r="AA66" s="97" t="s">
        <v>295</v>
      </c>
      <c r="AB66" s="97"/>
      <c r="AC66" s="99"/>
      <c r="AD66" s="98"/>
      <c r="AE66" s="100"/>
      <c r="AF66" s="101" t="s">
        <v>360</v>
      </c>
      <c r="AG66" s="102"/>
      <c r="AH66" s="102"/>
      <c r="AI66" s="102"/>
      <c r="AJ66" s="103"/>
      <c r="AK66" s="106">
        <v>54</v>
      </c>
      <c r="AL66" s="104" t="s">
        <v>825</v>
      </c>
      <c r="AM66" s="104"/>
      <c r="AN66" s="104"/>
      <c r="AO66" s="104"/>
      <c r="AP66" s="105"/>
    </row>
    <row r="67" spans="1:42" ht="32.5" customHeight="1" x14ac:dyDescent="0.35">
      <c r="A67" s="91">
        <v>65</v>
      </c>
      <c r="B67" s="92">
        <v>41647</v>
      </c>
      <c r="C67" s="93" t="s">
        <v>36</v>
      </c>
      <c r="D67" s="94" t="s">
        <v>690</v>
      </c>
      <c r="E67" s="93" t="s">
        <v>81</v>
      </c>
      <c r="F67" s="95" t="s">
        <v>117</v>
      </c>
      <c r="G67" s="96" t="s">
        <v>158</v>
      </c>
      <c r="H67" s="97" t="s">
        <v>197</v>
      </c>
      <c r="I67" s="97">
        <v>19</v>
      </c>
      <c r="J67" s="94" t="s">
        <v>788</v>
      </c>
      <c r="K67" s="97" t="s">
        <v>220</v>
      </c>
      <c r="L67" s="97" t="s">
        <v>218</v>
      </c>
      <c r="M67" s="97" t="s">
        <v>223</v>
      </c>
      <c r="N67" s="94" t="s">
        <v>223</v>
      </c>
      <c r="O67" s="97" t="s">
        <v>260</v>
      </c>
      <c r="P67" s="98"/>
      <c r="Q67" s="92">
        <v>43317</v>
      </c>
      <c r="R67" s="93" t="s">
        <v>215</v>
      </c>
      <c r="S67" s="94" t="s">
        <v>705</v>
      </c>
      <c r="T67" s="93" t="s">
        <v>524</v>
      </c>
      <c r="U67" s="93" t="s">
        <v>518</v>
      </c>
      <c r="V67" s="93" t="s">
        <v>761</v>
      </c>
      <c r="W67" s="95" t="s">
        <v>644</v>
      </c>
      <c r="X67" s="96" t="s">
        <v>507</v>
      </c>
      <c r="Y67" s="94" t="s">
        <v>507</v>
      </c>
      <c r="Z67" s="97" t="s">
        <v>311</v>
      </c>
      <c r="AA67" s="97" t="s">
        <v>312</v>
      </c>
      <c r="AB67" s="97"/>
      <c r="AC67" s="99"/>
      <c r="AD67" s="98"/>
      <c r="AE67" s="100"/>
      <c r="AF67" s="101" t="s">
        <v>417</v>
      </c>
      <c r="AG67" s="102"/>
      <c r="AH67" s="102"/>
      <c r="AI67" s="102"/>
      <c r="AJ67" s="103"/>
      <c r="AK67" s="106">
        <v>994</v>
      </c>
      <c r="AL67" s="104" t="s">
        <v>824</v>
      </c>
      <c r="AM67" s="104"/>
      <c r="AN67" s="104"/>
      <c r="AO67" s="104"/>
      <c r="AP67" s="105"/>
    </row>
    <row r="68" spans="1:42" ht="32.5" customHeight="1" x14ac:dyDescent="0.35">
      <c r="A68" s="91">
        <v>66</v>
      </c>
      <c r="B68" s="92">
        <v>41647</v>
      </c>
      <c r="C68" s="93" t="s">
        <v>36</v>
      </c>
      <c r="D68" s="94" t="s">
        <v>690</v>
      </c>
      <c r="E68" s="93" t="s">
        <v>81</v>
      </c>
      <c r="F68" s="95" t="s">
        <v>117</v>
      </c>
      <c r="G68" s="96" t="s">
        <v>158</v>
      </c>
      <c r="H68" s="97" t="s">
        <v>197</v>
      </c>
      <c r="I68" s="97">
        <v>19</v>
      </c>
      <c r="J68" s="94" t="s">
        <v>788</v>
      </c>
      <c r="K68" s="97" t="s">
        <v>220</v>
      </c>
      <c r="L68" s="97" t="s">
        <v>218</v>
      </c>
      <c r="M68" s="97" t="s">
        <v>223</v>
      </c>
      <c r="N68" s="94" t="s">
        <v>223</v>
      </c>
      <c r="O68" s="97" t="s">
        <v>260</v>
      </c>
      <c r="P68" s="98"/>
      <c r="Q68" s="92">
        <v>43319</v>
      </c>
      <c r="R68" s="93" t="s">
        <v>215</v>
      </c>
      <c r="S68" s="94" t="s">
        <v>705</v>
      </c>
      <c r="T68" s="93" t="s">
        <v>524</v>
      </c>
      <c r="U68" s="93" t="s">
        <v>520</v>
      </c>
      <c r="V68" s="93" t="s">
        <v>758</v>
      </c>
      <c r="W68" s="95" t="s">
        <v>724</v>
      </c>
      <c r="X68" s="96" t="s">
        <v>507</v>
      </c>
      <c r="Y68" s="94" t="s">
        <v>507</v>
      </c>
      <c r="Z68" s="97" t="s">
        <v>311</v>
      </c>
      <c r="AA68" s="97" t="s">
        <v>312</v>
      </c>
      <c r="AB68" s="97"/>
      <c r="AC68" s="99"/>
      <c r="AD68" s="98"/>
      <c r="AE68" s="100"/>
      <c r="AF68" s="101" t="s">
        <v>413</v>
      </c>
      <c r="AG68" s="102"/>
      <c r="AH68" s="102"/>
      <c r="AI68" s="102"/>
      <c r="AJ68" s="103"/>
      <c r="AK68" s="106">
        <v>995</v>
      </c>
      <c r="AL68" s="104" t="s">
        <v>824</v>
      </c>
      <c r="AM68" s="104"/>
      <c r="AN68" s="104"/>
      <c r="AO68" s="104"/>
      <c r="AP68" s="105"/>
    </row>
    <row r="69" spans="1:42" ht="32.5" customHeight="1" x14ac:dyDescent="0.35">
      <c r="A69" s="91">
        <v>67</v>
      </c>
      <c r="B69" s="92">
        <v>41647</v>
      </c>
      <c r="C69" s="93" t="s">
        <v>36</v>
      </c>
      <c r="D69" s="94" t="s">
        <v>690</v>
      </c>
      <c r="E69" s="93" t="s">
        <v>81</v>
      </c>
      <c r="F69" s="95" t="s">
        <v>117</v>
      </c>
      <c r="G69" s="96" t="s">
        <v>158</v>
      </c>
      <c r="H69" s="97" t="s">
        <v>197</v>
      </c>
      <c r="I69" s="97">
        <v>19</v>
      </c>
      <c r="J69" s="94" t="s">
        <v>788</v>
      </c>
      <c r="K69" s="97" t="s">
        <v>220</v>
      </c>
      <c r="L69" s="97" t="s">
        <v>218</v>
      </c>
      <c r="M69" s="97" t="s">
        <v>223</v>
      </c>
      <c r="N69" s="94" t="s">
        <v>223</v>
      </c>
      <c r="O69" s="97" t="s">
        <v>260</v>
      </c>
      <c r="P69" s="98"/>
      <c r="Q69" s="92">
        <v>43320</v>
      </c>
      <c r="R69" s="93" t="s">
        <v>215</v>
      </c>
      <c r="S69" s="94" t="s">
        <v>705</v>
      </c>
      <c r="T69" s="93" t="s">
        <v>524</v>
      </c>
      <c r="U69" s="93" t="s">
        <v>523</v>
      </c>
      <c r="V69" s="93" t="s">
        <v>763</v>
      </c>
      <c r="W69" s="95" t="s">
        <v>716</v>
      </c>
      <c r="X69" s="96" t="s">
        <v>507</v>
      </c>
      <c r="Y69" s="94" t="s">
        <v>507</v>
      </c>
      <c r="Z69" s="97" t="s">
        <v>311</v>
      </c>
      <c r="AA69" s="97" t="s">
        <v>312</v>
      </c>
      <c r="AB69" s="97"/>
      <c r="AC69" s="99"/>
      <c r="AD69" s="98"/>
      <c r="AE69" s="100"/>
      <c r="AF69" s="101" t="s">
        <v>420</v>
      </c>
      <c r="AG69" s="102"/>
      <c r="AH69" s="102"/>
      <c r="AI69" s="102"/>
      <c r="AJ69" s="103"/>
      <c r="AK69" s="106">
        <v>996</v>
      </c>
      <c r="AL69" s="104" t="s">
        <v>824</v>
      </c>
      <c r="AM69" s="104"/>
      <c r="AN69" s="104"/>
      <c r="AO69" s="104"/>
      <c r="AP69" s="105"/>
    </row>
    <row r="70" spans="1:42" ht="32.5" customHeight="1" x14ac:dyDescent="0.35">
      <c r="A70" s="91">
        <v>68</v>
      </c>
      <c r="B70" s="92">
        <v>41647</v>
      </c>
      <c r="C70" s="93" t="s">
        <v>36</v>
      </c>
      <c r="D70" s="94" t="s">
        <v>690</v>
      </c>
      <c r="E70" s="93" t="s">
        <v>81</v>
      </c>
      <c r="F70" s="95" t="s">
        <v>117</v>
      </c>
      <c r="G70" s="96" t="s">
        <v>158</v>
      </c>
      <c r="H70" s="97" t="s">
        <v>197</v>
      </c>
      <c r="I70" s="97">
        <v>19</v>
      </c>
      <c r="J70" s="94" t="s">
        <v>788</v>
      </c>
      <c r="K70" s="97" t="s">
        <v>220</v>
      </c>
      <c r="L70" s="97" t="s">
        <v>218</v>
      </c>
      <c r="M70" s="97" t="s">
        <v>223</v>
      </c>
      <c r="N70" s="94" t="s">
        <v>223</v>
      </c>
      <c r="O70" s="97" t="s">
        <v>260</v>
      </c>
      <c r="P70" s="98"/>
      <c r="Q70" s="92">
        <v>43322</v>
      </c>
      <c r="R70" s="93" t="s">
        <v>215</v>
      </c>
      <c r="S70" s="94" t="s">
        <v>705</v>
      </c>
      <c r="T70" s="93" t="s">
        <v>524</v>
      </c>
      <c r="U70" s="93" t="s">
        <v>518</v>
      </c>
      <c r="V70" s="93" t="s">
        <v>747</v>
      </c>
      <c r="W70" s="95" t="s">
        <v>639</v>
      </c>
      <c r="X70" s="96" t="s">
        <v>507</v>
      </c>
      <c r="Y70" s="94" t="s">
        <v>507</v>
      </c>
      <c r="Z70" s="97" t="s">
        <v>311</v>
      </c>
      <c r="AA70" s="97" t="s">
        <v>312</v>
      </c>
      <c r="AB70" s="97"/>
      <c r="AC70" s="99"/>
      <c r="AD70" s="98"/>
      <c r="AE70" s="100"/>
      <c r="AF70" s="101" t="s">
        <v>398</v>
      </c>
      <c r="AG70" s="102"/>
      <c r="AH70" s="102"/>
      <c r="AI70" s="102"/>
      <c r="AJ70" s="103"/>
      <c r="AK70" s="106">
        <v>997</v>
      </c>
      <c r="AL70" s="104" t="s">
        <v>824</v>
      </c>
      <c r="AM70" s="104"/>
      <c r="AN70" s="104"/>
      <c r="AO70" s="104"/>
      <c r="AP70" s="105"/>
    </row>
    <row r="71" spans="1:42" ht="32.5" customHeight="1" x14ac:dyDescent="0.35">
      <c r="A71" s="91">
        <v>69</v>
      </c>
      <c r="B71" s="92">
        <v>41262</v>
      </c>
      <c r="C71" s="93" t="s">
        <v>36</v>
      </c>
      <c r="D71" s="94" t="s">
        <v>690</v>
      </c>
      <c r="E71" s="93" t="s">
        <v>84</v>
      </c>
      <c r="F71" s="95" t="s">
        <v>121</v>
      </c>
      <c r="G71" s="96" t="s">
        <v>163</v>
      </c>
      <c r="H71" s="97" t="s">
        <v>201</v>
      </c>
      <c r="I71" s="97" t="s">
        <v>35</v>
      </c>
      <c r="J71" s="94" t="s">
        <v>35</v>
      </c>
      <c r="K71" s="97" t="s">
        <v>220</v>
      </c>
      <c r="L71" s="97" t="s">
        <v>218</v>
      </c>
      <c r="M71" s="97" t="s">
        <v>35</v>
      </c>
      <c r="N71" s="94" t="s">
        <v>35</v>
      </c>
      <c r="O71" s="97" t="s">
        <v>266</v>
      </c>
      <c r="P71" s="98"/>
      <c r="Q71" s="92">
        <v>43324</v>
      </c>
      <c r="R71" s="93" t="s">
        <v>35</v>
      </c>
      <c r="S71" s="94" t="s">
        <v>35</v>
      </c>
      <c r="T71" s="93" t="s">
        <v>517</v>
      </c>
      <c r="U71" s="93" t="s">
        <v>745</v>
      </c>
      <c r="V71" s="93" t="s">
        <v>582</v>
      </c>
      <c r="W71" s="95" t="s">
        <v>662</v>
      </c>
      <c r="X71" s="96" t="s">
        <v>507</v>
      </c>
      <c r="Y71" s="94" t="s">
        <v>507</v>
      </c>
      <c r="Z71" s="97" t="s">
        <v>319</v>
      </c>
      <c r="AA71" s="97" t="s">
        <v>320</v>
      </c>
      <c r="AB71" s="97"/>
      <c r="AC71" s="99">
        <v>42764</v>
      </c>
      <c r="AD71" s="98" t="s">
        <v>497</v>
      </c>
      <c r="AE71" s="100"/>
      <c r="AF71" s="101" t="s">
        <v>457</v>
      </c>
      <c r="AG71" s="102"/>
      <c r="AH71" s="102"/>
      <c r="AI71" s="102"/>
      <c r="AJ71" s="103"/>
      <c r="AK71" s="106">
        <v>53</v>
      </c>
      <c r="AL71" s="104" t="s">
        <v>825</v>
      </c>
      <c r="AM71" s="104"/>
      <c r="AN71" s="104"/>
      <c r="AO71" s="104"/>
      <c r="AP71" s="105"/>
    </row>
    <row r="72" spans="1:42" ht="32.5" customHeight="1" x14ac:dyDescent="0.35">
      <c r="A72" s="91">
        <v>70</v>
      </c>
      <c r="B72" s="92">
        <v>41647</v>
      </c>
      <c r="C72" s="93" t="s">
        <v>36</v>
      </c>
      <c r="D72" s="94" t="s">
        <v>690</v>
      </c>
      <c r="E72" s="93" t="s">
        <v>81</v>
      </c>
      <c r="F72" s="95" t="s">
        <v>117</v>
      </c>
      <c r="G72" s="96" t="s">
        <v>158</v>
      </c>
      <c r="H72" s="97" t="s">
        <v>197</v>
      </c>
      <c r="I72" s="97">
        <v>19</v>
      </c>
      <c r="J72" s="94" t="s">
        <v>788</v>
      </c>
      <c r="K72" s="97" t="s">
        <v>220</v>
      </c>
      <c r="L72" s="97" t="s">
        <v>218</v>
      </c>
      <c r="M72" s="97" t="s">
        <v>223</v>
      </c>
      <c r="N72" s="94" t="s">
        <v>223</v>
      </c>
      <c r="O72" s="97" t="s">
        <v>260</v>
      </c>
      <c r="P72" s="98"/>
      <c r="Q72" s="92">
        <v>43324</v>
      </c>
      <c r="R72" s="93" t="s">
        <v>215</v>
      </c>
      <c r="S72" s="94" t="s">
        <v>705</v>
      </c>
      <c r="T72" s="93" t="s">
        <v>524</v>
      </c>
      <c r="U72" s="93" t="s">
        <v>518</v>
      </c>
      <c r="V72" s="93" t="s">
        <v>755</v>
      </c>
      <c r="W72" s="95" t="s">
        <v>754</v>
      </c>
      <c r="X72" s="96" t="s">
        <v>507</v>
      </c>
      <c r="Y72" s="94" t="s">
        <v>507</v>
      </c>
      <c r="Z72" s="97" t="s">
        <v>311</v>
      </c>
      <c r="AA72" s="97" t="s">
        <v>312</v>
      </c>
      <c r="AB72" s="97"/>
      <c r="AC72" s="99"/>
      <c r="AD72" s="98"/>
      <c r="AE72" s="100"/>
      <c r="AF72" s="101" t="s">
        <v>408</v>
      </c>
      <c r="AG72" s="102"/>
      <c r="AH72" s="102"/>
      <c r="AI72" s="102"/>
      <c r="AJ72" s="103"/>
      <c r="AK72" s="106">
        <v>998</v>
      </c>
      <c r="AL72" s="104" t="s">
        <v>824</v>
      </c>
      <c r="AM72" s="104"/>
      <c r="AN72" s="104"/>
      <c r="AO72" s="104"/>
      <c r="AP72" s="105"/>
    </row>
    <row r="73" spans="1:42" ht="32.5" customHeight="1" x14ac:dyDescent="0.35">
      <c r="A73" s="91">
        <v>71</v>
      </c>
      <c r="B73" s="92">
        <v>41647</v>
      </c>
      <c r="C73" s="93" t="s">
        <v>36</v>
      </c>
      <c r="D73" s="94" t="s">
        <v>690</v>
      </c>
      <c r="E73" s="93" t="s">
        <v>81</v>
      </c>
      <c r="F73" s="95" t="s">
        <v>117</v>
      </c>
      <c r="G73" s="96" t="s">
        <v>158</v>
      </c>
      <c r="H73" s="97" t="s">
        <v>197</v>
      </c>
      <c r="I73" s="97">
        <v>19</v>
      </c>
      <c r="J73" s="94" t="s">
        <v>788</v>
      </c>
      <c r="K73" s="97" t="s">
        <v>220</v>
      </c>
      <c r="L73" s="97" t="s">
        <v>218</v>
      </c>
      <c r="M73" s="97" t="s">
        <v>223</v>
      </c>
      <c r="N73" s="94" t="s">
        <v>223</v>
      </c>
      <c r="O73" s="97" t="s">
        <v>260</v>
      </c>
      <c r="P73" s="98"/>
      <c r="Q73" s="92">
        <v>43325</v>
      </c>
      <c r="R73" s="93" t="s">
        <v>215</v>
      </c>
      <c r="S73" s="94" t="s">
        <v>705</v>
      </c>
      <c r="T73" s="93" t="s">
        <v>524</v>
      </c>
      <c r="U73" s="93" t="s">
        <v>518</v>
      </c>
      <c r="V73" s="93" t="s">
        <v>720</v>
      </c>
      <c r="W73" s="95"/>
      <c r="X73" s="96" t="s">
        <v>507</v>
      </c>
      <c r="Y73" s="94" t="s">
        <v>507</v>
      </c>
      <c r="Z73" s="97" t="s">
        <v>311</v>
      </c>
      <c r="AA73" s="97" t="s">
        <v>312</v>
      </c>
      <c r="AB73" s="97"/>
      <c r="AC73" s="99"/>
      <c r="AD73" s="98"/>
      <c r="AE73" s="100"/>
      <c r="AF73" s="101" t="s">
        <v>403</v>
      </c>
      <c r="AG73" s="102"/>
      <c r="AH73" s="102"/>
      <c r="AI73" s="102"/>
      <c r="AJ73" s="103"/>
      <c r="AK73" s="106">
        <v>999</v>
      </c>
      <c r="AL73" s="104" t="s">
        <v>824</v>
      </c>
      <c r="AM73" s="104"/>
      <c r="AN73" s="104"/>
      <c r="AO73" s="104"/>
      <c r="AP73" s="105"/>
    </row>
    <row r="74" spans="1:42" ht="32.5" customHeight="1" x14ac:dyDescent="0.35">
      <c r="A74" s="91">
        <v>72</v>
      </c>
      <c r="B74" s="92">
        <v>41647</v>
      </c>
      <c r="C74" s="93" t="s">
        <v>36</v>
      </c>
      <c r="D74" s="94" t="s">
        <v>690</v>
      </c>
      <c r="E74" s="93" t="s">
        <v>81</v>
      </c>
      <c r="F74" s="95" t="s">
        <v>117</v>
      </c>
      <c r="G74" s="96" t="s">
        <v>158</v>
      </c>
      <c r="H74" s="97" t="s">
        <v>197</v>
      </c>
      <c r="I74" s="97">
        <v>19</v>
      </c>
      <c r="J74" s="94" t="s">
        <v>788</v>
      </c>
      <c r="K74" s="97" t="s">
        <v>220</v>
      </c>
      <c r="L74" s="97" t="s">
        <v>218</v>
      </c>
      <c r="M74" s="97" t="s">
        <v>223</v>
      </c>
      <c r="N74" s="94" t="s">
        <v>223</v>
      </c>
      <c r="O74" s="97" t="s">
        <v>260</v>
      </c>
      <c r="P74" s="98"/>
      <c r="Q74" s="92">
        <v>43332</v>
      </c>
      <c r="R74" s="93" t="s">
        <v>215</v>
      </c>
      <c r="S74" s="94" t="s">
        <v>705</v>
      </c>
      <c r="T74" s="93" t="s">
        <v>524</v>
      </c>
      <c r="U74" s="93" t="s">
        <v>518</v>
      </c>
      <c r="V74" s="93" t="s">
        <v>765</v>
      </c>
      <c r="W74" s="95" t="s">
        <v>714</v>
      </c>
      <c r="X74" s="96" t="s">
        <v>507</v>
      </c>
      <c r="Y74" s="94" t="s">
        <v>507</v>
      </c>
      <c r="Z74" s="97" t="s">
        <v>311</v>
      </c>
      <c r="AA74" s="97" t="s">
        <v>312</v>
      </c>
      <c r="AB74" s="97"/>
      <c r="AC74" s="99"/>
      <c r="AD74" s="98"/>
      <c r="AE74" s="100"/>
      <c r="AF74" s="101" t="s">
        <v>422</v>
      </c>
      <c r="AG74" s="102"/>
      <c r="AH74" s="102"/>
      <c r="AI74" s="102"/>
      <c r="AJ74" s="103"/>
      <c r="AK74" s="106">
        <v>1000</v>
      </c>
      <c r="AL74" s="104" t="s">
        <v>824</v>
      </c>
      <c r="AM74" s="104"/>
      <c r="AN74" s="104"/>
      <c r="AO74" s="104"/>
      <c r="AP74" s="105"/>
    </row>
    <row r="75" spans="1:42" ht="32.5" customHeight="1" x14ac:dyDescent="0.35">
      <c r="A75" s="91">
        <v>73</v>
      </c>
      <c r="B75" s="92">
        <v>41647</v>
      </c>
      <c r="C75" s="93" t="s">
        <v>36</v>
      </c>
      <c r="D75" s="94" t="s">
        <v>690</v>
      </c>
      <c r="E75" s="93" t="s">
        <v>81</v>
      </c>
      <c r="F75" s="95" t="s">
        <v>117</v>
      </c>
      <c r="G75" s="96" t="s">
        <v>158</v>
      </c>
      <c r="H75" s="97" t="s">
        <v>197</v>
      </c>
      <c r="I75" s="97">
        <v>19</v>
      </c>
      <c r="J75" s="94" t="s">
        <v>788</v>
      </c>
      <c r="K75" s="97" t="s">
        <v>220</v>
      </c>
      <c r="L75" s="97" t="s">
        <v>218</v>
      </c>
      <c r="M75" s="97" t="s">
        <v>223</v>
      </c>
      <c r="N75" s="94" t="s">
        <v>223</v>
      </c>
      <c r="O75" s="97" t="s">
        <v>260</v>
      </c>
      <c r="P75" s="98"/>
      <c r="Q75" s="92">
        <v>43332</v>
      </c>
      <c r="R75" s="93" t="s">
        <v>215</v>
      </c>
      <c r="S75" s="94" t="s">
        <v>705</v>
      </c>
      <c r="T75" s="93" t="s">
        <v>524</v>
      </c>
      <c r="U75" s="93" t="s">
        <v>518</v>
      </c>
      <c r="V75" s="93" t="s">
        <v>771</v>
      </c>
      <c r="W75" s="95" t="s">
        <v>782</v>
      </c>
      <c r="X75" s="96" t="s">
        <v>507</v>
      </c>
      <c r="Y75" s="94" t="s">
        <v>507</v>
      </c>
      <c r="Z75" s="97" t="s">
        <v>311</v>
      </c>
      <c r="AA75" s="97" t="s">
        <v>312</v>
      </c>
      <c r="AB75" s="97"/>
      <c r="AC75" s="99"/>
      <c r="AD75" s="98"/>
      <c r="AE75" s="100"/>
      <c r="AF75" s="101" t="s">
        <v>427</v>
      </c>
      <c r="AG75" s="102"/>
      <c r="AH75" s="102"/>
      <c r="AI75" s="102"/>
      <c r="AJ75" s="103"/>
      <c r="AK75" s="106">
        <v>1001</v>
      </c>
      <c r="AL75" s="104" t="s">
        <v>824</v>
      </c>
      <c r="AM75" s="104"/>
      <c r="AN75" s="104"/>
      <c r="AO75" s="104"/>
      <c r="AP75" s="105"/>
    </row>
    <row r="76" spans="1:42" ht="32.5" customHeight="1" x14ac:dyDescent="0.35">
      <c r="A76" s="91">
        <v>74</v>
      </c>
      <c r="B76" s="92">
        <v>43004</v>
      </c>
      <c r="C76" s="93" t="s">
        <v>39</v>
      </c>
      <c r="D76" s="94" t="s">
        <v>690</v>
      </c>
      <c r="E76" s="93" t="s">
        <v>76</v>
      </c>
      <c r="F76" s="95" t="s">
        <v>107</v>
      </c>
      <c r="G76" s="96" t="s">
        <v>145</v>
      </c>
      <c r="H76" s="97"/>
      <c r="I76" s="97" t="s">
        <v>35</v>
      </c>
      <c r="J76" s="94" t="s">
        <v>35</v>
      </c>
      <c r="K76" s="97" t="s">
        <v>225</v>
      </c>
      <c r="L76" s="97" t="s">
        <v>218</v>
      </c>
      <c r="M76" s="97" t="s">
        <v>35</v>
      </c>
      <c r="N76" s="94" t="s">
        <v>35</v>
      </c>
      <c r="O76" s="97" t="s">
        <v>35</v>
      </c>
      <c r="P76" s="98"/>
      <c r="Q76" s="92">
        <v>43332</v>
      </c>
      <c r="R76" s="93" t="s">
        <v>212</v>
      </c>
      <c r="S76" s="94" t="s">
        <v>705</v>
      </c>
      <c r="T76" s="93" t="s">
        <v>517</v>
      </c>
      <c r="U76" s="93" t="s">
        <v>518</v>
      </c>
      <c r="V76" s="93" t="s">
        <v>544</v>
      </c>
      <c r="W76" s="95" t="s">
        <v>619</v>
      </c>
      <c r="X76" s="96" t="s">
        <v>506</v>
      </c>
      <c r="Y76" s="94" t="s">
        <v>712</v>
      </c>
      <c r="Z76" s="97"/>
      <c r="AA76" s="97" t="s">
        <v>514</v>
      </c>
      <c r="AB76" s="97"/>
      <c r="AC76" s="99"/>
      <c r="AD76" s="98"/>
      <c r="AE76" s="100"/>
      <c r="AF76" s="101" t="s">
        <v>361</v>
      </c>
      <c r="AG76" s="102" t="s">
        <v>362</v>
      </c>
      <c r="AH76" s="102"/>
      <c r="AI76" s="102"/>
      <c r="AJ76" s="103"/>
      <c r="AK76" s="106">
        <v>2102</v>
      </c>
      <c r="AL76" s="104" t="s">
        <v>825</v>
      </c>
      <c r="AM76" s="104"/>
      <c r="AN76" s="104"/>
      <c r="AO76" s="104"/>
      <c r="AP76" s="105"/>
    </row>
    <row r="77" spans="1:42" ht="32.5" customHeight="1" x14ac:dyDescent="0.35">
      <c r="A77" s="91">
        <v>75</v>
      </c>
      <c r="B77" s="92">
        <v>43076</v>
      </c>
      <c r="C77" s="93" t="s">
        <v>36</v>
      </c>
      <c r="D77" s="94" t="s">
        <v>690</v>
      </c>
      <c r="E77" s="93" t="s">
        <v>64</v>
      </c>
      <c r="F77" s="95" t="s">
        <v>97</v>
      </c>
      <c r="G77" s="96" t="s">
        <v>134</v>
      </c>
      <c r="H77" s="97"/>
      <c r="I77" s="97" t="s">
        <v>35</v>
      </c>
      <c r="J77" s="94" t="s">
        <v>35</v>
      </c>
      <c r="K77" s="97" t="s">
        <v>220</v>
      </c>
      <c r="L77" s="97" t="s">
        <v>218</v>
      </c>
      <c r="M77" s="97" t="s">
        <v>35</v>
      </c>
      <c r="N77" s="94" t="s">
        <v>35</v>
      </c>
      <c r="O77" s="97" t="s">
        <v>35</v>
      </c>
      <c r="P77" s="98"/>
      <c r="Q77" s="92">
        <v>43336</v>
      </c>
      <c r="R77" s="93" t="s">
        <v>35</v>
      </c>
      <c r="S77" s="94" t="s">
        <v>35</v>
      </c>
      <c r="T77" s="93" t="s">
        <v>517</v>
      </c>
      <c r="U77" s="93" t="s">
        <v>519</v>
      </c>
      <c r="V77" s="93" t="s">
        <v>531</v>
      </c>
      <c r="W77" s="95" t="s">
        <v>606</v>
      </c>
      <c r="X77" s="96" t="s">
        <v>506</v>
      </c>
      <c r="Y77" s="94" t="s">
        <v>712</v>
      </c>
      <c r="Z77" s="97"/>
      <c r="AA77" s="97" t="s">
        <v>283</v>
      </c>
      <c r="AB77" s="97"/>
      <c r="AC77" s="99"/>
      <c r="AD77" s="98"/>
      <c r="AE77" s="100"/>
      <c r="AF77" s="101" t="s">
        <v>336</v>
      </c>
      <c r="AG77" s="102" t="s">
        <v>337</v>
      </c>
      <c r="AH77" s="102"/>
      <c r="AI77" s="102"/>
      <c r="AJ77" s="103"/>
      <c r="AK77" s="106">
        <v>2106</v>
      </c>
      <c r="AL77" s="104" t="s">
        <v>825</v>
      </c>
      <c r="AM77" s="104"/>
      <c r="AN77" s="104"/>
      <c r="AO77" s="104"/>
      <c r="AP77" s="105"/>
    </row>
    <row r="78" spans="1:42" ht="32.5" customHeight="1" x14ac:dyDescent="0.35">
      <c r="A78" s="91">
        <v>76</v>
      </c>
      <c r="B78" s="92">
        <v>41544</v>
      </c>
      <c r="C78" s="93" t="s">
        <v>40</v>
      </c>
      <c r="D78" s="94" t="s">
        <v>690</v>
      </c>
      <c r="E78" s="93" t="s">
        <v>65</v>
      </c>
      <c r="F78" s="95" t="s">
        <v>112</v>
      </c>
      <c r="G78" s="96" t="s">
        <v>151</v>
      </c>
      <c r="H78" s="97"/>
      <c r="I78" s="97" t="s">
        <v>35</v>
      </c>
      <c r="J78" s="94" t="s">
        <v>35</v>
      </c>
      <c r="K78" s="97" t="s">
        <v>220</v>
      </c>
      <c r="L78" s="97" t="s">
        <v>218</v>
      </c>
      <c r="M78" s="97" t="s">
        <v>237</v>
      </c>
      <c r="N78" s="94" t="s">
        <v>223</v>
      </c>
      <c r="O78" s="97" t="s">
        <v>35</v>
      </c>
      <c r="P78" s="98" t="s">
        <v>259</v>
      </c>
      <c r="Q78" s="92">
        <v>43337</v>
      </c>
      <c r="R78" s="93" t="s">
        <v>214</v>
      </c>
      <c r="S78" s="94" t="s">
        <v>705</v>
      </c>
      <c r="T78" s="93" t="s">
        <v>517</v>
      </c>
      <c r="U78" s="93" t="s">
        <v>518</v>
      </c>
      <c r="V78" s="93" t="s">
        <v>554</v>
      </c>
      <c r="W78" s="95" t="s">
        <v>628</v>
      </c>
      <c r="X78" s="96" t="s">
        <v>507</v>
      </c>
      <c r="Y78" s="94" t="s">
        <v>507</v>
      </c>
      <c r="Z78" s="97" t="s">
        <v>303</v>
      </c>
      <c r="AA78" s="97" t="s">
        <v>304</v>
      </c>
      <c r="AB78" s="97"/>
      <c r="AC78" s="99">
        <v>42684</v>
      </c>
      <c r="AD78" s="98" t="s">
        <v>497</v>
      </c>
      <c r="AE78" s="100"/>
      <c r="AF78" s="101" t="s">
        <v>377</v>
      </c>
      <c r="AG78" s="102" t="s">
        <v>378</v>
      </c>
      <c r="AH78" s="102"/>
      <c r="AI78" s="102"/>
      <c r="AJ78" s="103"/>
      <c r="AK78" s="106">
        <v>285</v>
      </c>
      <c r="AL78" s="104" t="s">
        <v>825</v>
      </c>
      <c r="AM78" s="104"/>
      <c r="AN78" s="104"/>
      <c r="AO78" s="104"/>
      <c r="AP78" s="105"/>
    </row>
    <row r="79" spans="1:42" ht="32.5" customHeight="1" x14ac:dyDescent="0.35">
      <c r="A79" s="91">
        <v>77</v>
      </c>
      <c r="B79" s="92">
        <v>41553</v>
      </c>
      <c r="C79" s="93" t="s">
        <v>36</v>
      </c>
      <c r="D79" s="94" t="s">
        <v>690</v>
      </c>
      <c r="E79" s="93" t="s">
        <v>62</v>
      </c>
      <c r="F79" s="95" t="s">
        <v>95</v>
      </c>
      <c r="G79" s="96" t="s">
        <v>159</v>
      </c>
      <c r="H79" s="97" t="s">
        <v>198</v>
      </c>
      <c r="I79" s="97">
        <v>18</v>
      </c>
      <c r="J79" s="94" t="s">
        <v>788</v>
      </c>
      <c r="K79" s="97" t="s">
        <v>220</v>
      </c>
      <c r="L79" s="97" t="s">
        <v>218</v>
      </c>
      <c r="M79" s="97" t="s">
        <v>241</v>
      </c>
      <c r="N79" s="94" t="s">
        <v>223</v>
      </c>
      <c r="O79" s="97" t="s">
        <v>265</v>
      </c>
      <c r="P79" s="98"/>
      <c r="Q79" s="92">
        <v>43342</v>
      </c>
      <c r="R79" s="93" t="s">
        <v>35</v>
      </c>
      <c r="S79" s="94" t="s">
        <v>35</v>
      </c>
      <c r="T79" s="93" t="s">
        <v>517</v>
      </c>
      <c r="U79" s="93" t="s">
        <v>518</v>
      </c>
      <c r="V79" s="93" t="s">
        <v>571</v>
      </c>
      <c r="W79" s="95" t="s">
        <v>652</v>
      </c>
      <c r="X79" s="96" t="s">
        <v>509</v>
      </c>
      <c r="Y79" s="94" t="s">
        <v>507</v>
      </c>
      <c r="Z79" s="97" t="s">
        <v>280</v>
      </c>
      <c r="AA79" s="97" t="s">
        <v>313</v>
      </c>
      <c r="AB79" s="97"/>
      <c r="AC79" s="99">
        <v>42981</v>
      </c>
      <c r="AD79" s="98" t="s">
        <v>498</v>
      </c>
      <c r="AE79" s="100"/>
      <c r="AF79" s="101" t="s">
        <v>440</v>
      </c>
      <c r="AG79" s="102"/>
      <c r="AH79" s="102"/>
      <c r="AI79" s="102"/>
      <c r="AJ79" s="103"/>
      <c r="AK79" s="106">
        <v>408</v>
      </c>
      <c r="AL79" s="104" t="s">
        <v>825</v>
      </c>
      <c r="AM79" s="104"/>
      <c r="AN79" s="104"/>
      <c r="AO79" s="104"/>
      <c r="AP79" s="105"/>
    </row>
    <row r="80" spans="1:42" ht="32.5" customHeight="1" x14ac:dyDescent="0.35">
      <c r="A80" s="91">
        <v>78</v>
      </c>
      <c r="B80" s="92">
        <v>41647</v>
      </c>
      <c r="C80" s="93" t="s">
        <v>36</v>
      </c>
      <c r="D80" s="94" t="s">
        <v>690</v>
      </c>
      <c r="E80" s="93" t="s">
        <v>81</v>
      </c>
      <c r="F80" s="95" t="s">
        <v>117</v>
      </c>
      <c r="G80" s="96" t="s">
        <v>158</v>
      </c>
      <c r="H80" s="97" t="s">
        <v>197</v>
      </c>
      <c r="I80" s="97">
        <v>19</v>
      </c>
      <c r="J80" s="94" t="s">
        <v>788</v>
      </c>
      <c r="K80" s="97" t="s">
        <v>220</v>
      </c>
      <c r="L80" s="97" t="s">
        <v>218</v>
      </c>
      <c r="M80" s="97" t="s">
        <v>223</v>
      </c>
      <c r="N80" s="94" t="s">
        <v>223</v>
      </c>
      <c r="O80" s="97" t="s">
        <v>260</v>
      </c>
      <c r="P80" s="98"/>
      <c r="Q80" s="92">
        <v>43342</v>
      </c>
      <c r="R80" s="93" t="s">
        <v>215</v>
      </c>
      <c r="S80" s="94" t="s">
        <v>705</v>
      </c>
      <c r="T80" s="93" t="s">
        <v>524</v>
      </c>
      <c r="U80" s="93" t="s">
        <v>518</v>
      </c>
      <c r="V80" s="93" t="s">
        <v>750</v>
      </c>
      <c r="W80" s="95" t="s">
        <v>730</v>
      </c>
      <c r="X80" s="96" t="s">
        <v>507</v>
      </c>
      <c r="Y80" s="94" t="s">
        <v>507</v>
      </c>
      <c r="Z80" s="97" t="s">
        <v>311</v>
      </c>
      <c r="AA80" s="97" t="s">
        <v>312</v>
      </c>
      <c r="AB80" s="97"/>
      <c r="AC80" s="99"/>
      <c r="AD80" s="98"/>
      <c r="AE80" s="100"/>
      <c r="AF80" s="101" t="s">
        <v>401</v>
      </c>
      <c r="AG80" s="102"/>
      <c r="AH80" s="102"/>
      <c r="AI80" s="102"/>
      <c r="AJ80" s="103"/>
      <c r="AK80" s="106">
        <v>1002</v>
      </c>
      <c r="AL80" s="104" t="s">
        <v>824</v>
      </c>
      <c r="AM80" s="104"/>
      <c r="AN80" s="104"/>
      <c r="AO80" s="104"/>
      <c r="AP80" s="105"/>
    </row>
    <row r="81" spans="1:42" ht="32.5" customHeight="1" x14ac:dyDescent="0.35">
      <c r="A81" s="91">
        <v>79</v>
      </c>
      <c r="B81" s="92">
        <v>41647</v>
      </c>
      <c r="C81" s="93" t="s">
        <v>36</v>
      </c>
      <c r="D81" s="94" t="s">
        <v>690</v>
      </c>
      <c r="E81" s="93" t="s">
        <v>81</v>
      </c>
      <c r="F81" s="95" t="s">
        <v>117</v>
      </c>
      <c r="G81" s="96" t="s">
        <v>158</v>
      </c>
      <c r="H81" s="97" t="s">
        <v>197</v>
      </c>
      <c r="I81" s="97">
        <v>19</v>
      </c>
      <c r="J81" s="94" t="s">
        <v>788</v>
      </c>
      <c r="K81" s="97" t="s">
        <v>220</v>
      </c>
      <c r="L81" s="97" t="s">
        <v>218</v>
      </c>
      <c r="M81" s="97" t="s">
        <v>223</v>
      </c>
      <c r="N81" s="94" t="s">
        <v>223</v>
      </c>
      <c r="O81" s="97" t="s">
        <v>260</v>
      </c>
      <c r="P81" s="98"/>
      <c r="Q81" s="92">
        <v>43344</v>
      </c>
      <c r="R81" s="93" t="s">
        <v>215</v>
      </c>
      <c r="S81" s="94" t="s">
        <v>705</v>
      </c>
      <c r="T81" s="93" t="s">
        <v>524</v>
      </c>
      <c r="U81" s="93" t="s">
        <v>518</v>
      </c>
      <c r="V81" s="93" t="s">
        <v>749</v>
      </c>
      <c r="W81" s="95" t="s">
        <v>748</v>
      </c>
      <c r="X81" s="96" t="s">
        <v>507</v>
      </c>
      <c r="Y81" s="94" t="s">
        <v>507</v>
      </c>
      <c r="Z81" s="97" t="s">
        <v>311</v>
      </c>
      <c r="AA81" s="97" t="s">
        <v>312</v>
      </c>
      <c r="AB81" s="97"/>
      <c r="AC81" s="99"/>
      <c r="AD81" s="98"/>
      <c r="AE81" s="100"/>
      <c r="AF81" s="101" t="s">
        <v>399</v>
      </c>
      <c r="AG81" s="102"/>
      <c r="AH81" s="102"/>
      <c r="AI81" s="102"/>
      <c r="AJ81" s="103"/>
      <c r="AK81" s="106">
        <v>1003</v>
      </c>
      <c r="AL81" s="104" t="s">
        <v>824</v>
      </c>
      <c r="AM81" s="104"/>
      <c r="AN81" s="104"/>
      <c r="AO81" s="104"/>
      <c r="AP81" s="105"/>
    </row>
    <row r="82" spans="1:42" ht="32.5" customHeight="1" x14ac:dyDescent="0.35">
      <c r="A82" s="91">
        <v>80</v>
      </c>
      <c r="B82" s="92">
        <v>41647</v>
      </c>
      <c r="C82" s="93" t="s">
        <v>36</v>
      </c>
      <c r="D82" s="94" t="s">
        <v>690</v>
      </c>
      <c r="E82" s="93" t="s">
        <v>81</v>
      </c>
      <c r="F82" s="95" t="s">
        <v>117</v>
      </c>
      <c r="G82" s="96" t="s">
        <v>158</v>
      </c>
      <c r="H82" s="97" t="s">
        <v>197</v>
      </c>
      <c r="I82" s="97">
        <v>19</v>
      </c>
      <c r="J82" s="94" t="s">
        <v>788</v>
      </c>
      <c r="K82" s="97" t="s">
        <v>220</v>
      </c>
      <c r="L82" s="97" t="s">
        <v>218</v>
      </c>
      <c r="M82" s="97" t="s">
        <v>223</v>
      </c>
      <c r="N82" s="94" t="s">
        <v>223</v>
      </c>
      <c r="O82" s="97" t="s">
        <v>260</v>
      </c>
      <c r="P82" s="98"/>
      <c r="Q82" s="92">
        <v>43344</v>
      </c>
      <c r="R82" s="93" t="s">
        <v>215</v>
      </c>
      <c r="S82" s="94" t="s">
        <v>705</v>
      </c>
      <c r="T82" s="93" t="s">
        <v>524</v>
      </c>
      <c r="U82" s="93" t="s">
        <v>520</v>
      </c>
      <c r="V82" s="93" t="s">
        <v>739</v>
      </c>
      <c r="W82" s="95"/>
      <c r="X82" s="96" t="s">
        <v>507</v>
      </c>
      <c r="Y82" s="94" t="s">
        <v>507</v>
      </c>
      <c r="Z82" s="97" t="s">
        <v>311</v>
      </c>
      <c r="AA82" s="97" t="s">
        <v>312</v>
      </c>
      <c r="AB82" s="97"/>
      <c r="AC82" s="99"/>
      <c r="AD82" s="98"/>
      <c r="AE82" s="100"/>
      <c r="AF82" s="101" t="s">
        <v>414</v>
      </c>
      <c r="AG82" s="102"/>
      <c r="AH82" s="102"/>
      <c r="AI82" s="102"/>
      <c r="AJ82" s="103"/>
      <c r="AK82" s="106">
        <v>1004</v>
      </c>
      <c r="AL82" s="104" t="s">
        <v>824</v>
      </c>
      <c r="AM82" s="104"/>
      <c r="AN82" s="104"/>
      <c r="AO82" s="104"/>
      <c r="AP82" s="105"/>
    </row>
    <row r="83" spans="1:42" ht="32.5" customHeight="1" x14ac:dyDescent="0.35">
      <c r="A83" s="91">
        <v>81</v>
      </c>
      <c r="B83" s="92">
        <v>41647</v>
      </c>
      <c r="C83" s="93" t="s">
        <v>36</v>
      </c>
      <c r="D83" s="94" t="s">
        <v>690</v>
      </c>
      <c r="E83" s="93" t="s">
        <v>81</v>
      </c>
      <c r="F83" s="95" t="s">
        <v>117</v>
      </c>
      <c r="G83" s="96" t="s">
        <v>158</v>
      </c>
      <c r="H83" s="97" t="s">
        <v>197</v>
      </c>
      <c r="I83" s="97">
        <v>19</v>
      </c>
      <c r="J83" s="94" t="s">
        <v>788</v>
      </c>
      <c r="K83" s="97" t="s">
        <v>220</v>
      </c>
      <c r="L83" s="97" t="s">
        <v>218</v>
      </c>
      <c r="M83" s="97" t="s">
        <v>223</v>
      </c>
      <c r="N83" s="94" t="s">
        <v>223</v>
      </c>
      <c r="O83" s="97" t="s">
        <v>260</v>
      </c>
      <c r="P83" s="98"/>
      <c r="Q83" s="92">
        <v>43344</v>
      </c>
      <c r="R83" s="93" t="s">
        <v>215</v>
      </c>
      <c r="S83" s="94" t="s">
        <v>705</v>
      </c>
      <c r="T83" s="93" t="s">
        <v>524</v>
      </c>
      <c r="U83" s="93" t="s">
        <v>518</v>
      </c>
      <c r="V83" s="93" t="s">
        <v>764</v>
      </c>
      <c r="W83" s="95" t="s">
        <v>646</v>
      </c>
      <c r="X83" s="96" t="s">
        <v>507</v>
      </c>
      <c r="Y83" s="94" t="s">
        <v>507</v>
      </c>
      <c r="Z83" s="97" t="s">
        <v>311</v>
      </c>
      <c r="AA83" s="97" t="s">
        <v>312</v>
      </c>
      <c r="AB83" s="97"/>
      <c r="AC83" s="99"/>
      <c r="AD83" s="98"/>
      <c r="AE83" s="100"/>
      <c r="AF83" s="101" t="s">
        <v>421</v>
      </c>
      <c r="AG83" s="102"/>
      <c r="AH83" s="102"/>
      <c r="AI83" s="102"/>
      <c r="AJ83" s="103"/>
      <c r="AK83" s="106">
        <v>1005</v>
      </c>
      <c r="AL83" s="104" t="s">
        <v>824</v>
      </c>
      <c r="AM83" s="104"/>
      <c r="AN83" s="104"/>
      <c r="AO83" s="104"/>
      <c r="AP83" s="105"/>
    </row>
    <row r="84" spans="1:42" ht="32.5" customHeight="1" x14ac:dyDescent="0.35">
      <c r="A84" s="91">
        <v>82</v>
      </c>
      <c r="B84" s="92" t="s">
        <v>34</v>
      </c>
      <c r="C84" s="93" t="s">
        <v>35</v>
      </c>
      <c r="D84" s="94" t="s">
        <v>35</v>
      </c>
      <c r="E84" s="93" t="s">
        <v>35</v>
      </c>
      <c r="F84" s="95" t="s">
        <v>35</v>
      </c>
      <c r="G84" s="96" t="s">
        <v>168</v>
      </c>
      <c r="H84" s="97"/>
      <c r="I84" s="97" t="s">
        <v>35</v>
      </c>
      <c r="J84" s="94" t="s">
        <v>35</v>
      </c>
      <c r="K84" s="97" t="s">
        <v>220</v>
      </c>
      <c r="L84" s="97" t="s">
        <v>218</v>
      </c>
      <c r="M84" s="97" t="s">
        <v>35</v>
      </c>
      <c r="N84" s="94" t="s">
        <v>35</v>
      </c>
      <c r="O84" s="97" t="s">
        <v>35</v>
      </c>
      <c r="P84" s="98"/>
      <c r="Q84" s="92">
        <v>43345</v>
      </c>
      <c r="R84" s="93" t="s">
        <v>208</v>
      </c>
      <c r="S84" s="94" t="s">
        <v>705</v>
      </c>
      <c r="T84" s="93" t="s">
        <v>517</v>
      </c>
      <c r="U84" s="93" t="s">
        <v>523</v>
      </c>
      <c r="V84" s="93" t="s">
        <v>587</v>
      </c>
      <c r="W84" s="95" t="s">
        <v>668</v>
      </c>
      <c r="X84" s="96" t="s">
        <v>35</v>
      </c>
      <c r="Y84" s="94" t="s">
        <v>35</v>
      </c>
      <c r="Z84" s="97"/>
      <c r="AA84" s="97"/>
      <c r="AB84" s="97"/>
      <c r="AC84" s="99"/>
      <c r="AD84" s="98"/>
      <c r="AE84" s="100"/>
      <c r="AF84" s="101" t="s">
        <v>463</v>
      </c>
      <c r="AG84" s="102"/>
      <c r="AH84" s="102"/>
      <c r="AI84" s="102"/>
      <c r="AJ84" s="103"/>
      <c r="AK84" s="106">
        <v>2267</v>
      </c>
      <c r="AL84" s="104" t="s">
        <v>825</v>
      </c>
      <c r="AM84" s="104"/>
      <c r="AN84" s="104"/>
      <c r="AO84" s="104"/>
      <c r="AP84" s="105"/>
    </row>
    <row r="85" spans="1:42" ht="32.5" customHeight="1" x14ac:dyDescent="0.35">
      <c r="A85" s="91">
        <v>83</v>
      </c>
      <c r="B85" s="92">
        <v>41647</v>
      </c>
      <c r="C85" s="93" t="s">
        <v>36</v>
      </c>
      <c r="D85" s="94" t="s">
        <v>690</v>
      </c>
      <c r="E85" s="93" t="s">
        <v>81</v>
      </c>
      <c r="F85" s="95" t="s">
        <v>117</v>
      </c>
      <c r="G85" s="96" t="s">
        <v>158</v>
      </c>
      <c r="H85" s="97" t="s">
        <v>197</v>
      </c>
      <c r="I85" s="97">
        <v>19</v>
      </c>
      <c r="J85" s="94" t="s">
        <v>788</v>
      </c>
      <c r="K85" s="97" t="s">
        <v>220</v>
      </c>
      <c r="L85" s="97" t="s">
        <v>218</v>
      </c>
      <c r="M85" s="97" t="s">
        <v>223</v>
      </c>
      <c r="N85" s="94" t="s">
        <v>223</v>
      </c>
      <c r="O85" s="97" t="s">
        <v>260</v>
      </c>
      <c r="P85" s="98"/>
      <c r="Q85" s="92">
        <v>43347</v>
      </c>
      <c r="R85" s="93" t="s">
        <v>215</v>
      </c>
      <c r="S85" s="94" t="s">
        <v>705</v>
      </c>
      <c r="T85" s="93" t="s">
        <v>524</v>
      </c>
      <c r="U85" s="93" t="s">
        <v>518</v>
      </c>
      <c r="V85" s="93" t="s">
        <v>756</v>
      </c>
      <c r="W85" s="95" t="s">
        <v>641</v>
      </c>
      <c r="X85" s="96" t="s">
        <v>507</v>
      </c>
      <c r="Y85" s="94" t="s">
        <v>507</v>
      </c>
      <c r="Z85" s="97" t="s">
        <v>311</v>
      </c>
      <c r="AA85" s="97" t="s">
        <v>312</v>
      </c>
      <c r="AB85" s="97"/>
      <c r="AC85" s="99"/>
      <c r="AD85" s="98"/>
      <c r="AE85" s="100"/>
      <c r="AF85" s="101" t="s">
        <v>409</v>
      </c>
      <c r="AG85" s="102"/>
      <c r="AH85" s="102"/>
      <c r="AI85" s="102"/>
      <c r="AJ85" s="103"/>
      <c r="AK85" s="106">
        <v>1006</v>
      </c>
      <c r="AL85" s="104" t="s">
        <v>824</v>
      </c>
      <c r="AM85" s="104"/>
      <c r="AN85" s="104"/>
      <c r="AO85" s="104"/>
      <c r="AP85" s="105"/>
    </row>
    <row r="86" spans="1:42" ht="32.5" customHeight="1" x14ac:dyDescent="0.35">
      <c r="A86" s="91">
        <v>84</v>
      </c>
      <c r="B86" s="92">
        <v>41647</v>
      </c>
      <c r="C86" s="93" t="s">
        <v>36</v>
      </c>
      <c r="D86" s="94" t="s">
        <v>690</v>
      </c>
      <c r="E86" s="93" t="s">
        <v>81</v>
      </c>
      <c r="F86" s="95" t="s">
        <v>117</v>
      </c>
      <c r="G86" s="96" t="s">
        <v>158</v>
      </c>
      <c r="H86" s="97" t="s">
        <v>197</v>
      </c>
      <c r="I86" s="97">
        <v>19</v>
      </c>
      <c r="J86" s="94" t="s">
        <v>788</v>
      </c>
      <c r="K86" s="97" t="s">
        <v>220</v>
      </c>
      <c r="L86" s="97" t="s">
        <v>218</v>
      </c>
      <c r="M86" s="97" t="s">
        <v>223</v>
      </c>
      <c r="N86" s="94" t="s">
        <v>223</v>
      </c>
      <c r="O86" s="97" t="s">
        <v>260</v>
      </c>
      <c r="P86" s="98"/>
      <c r="Q86" s="92">
        <v>43348</v>
      </c>
      <c r="R86" s="93" t="s">
        <v>215</v>
      </c>
      <c r="S86" s="94" t="s">
        <v>705</v>
      </c>
      <c r="T86" s="93" t="s">
        <v>524</v>
      </c>
      <c r="U86" s="93" t="s">
        <v>518</v>
      </c>
      <c r="V86" s="93" t="s">
        <v>775</v>
      </c>
      <c r="W86" s="95" t="s">
        <v>723</v>
      </c>
      <c r="X86" s="96" t="s">
        <v>507</v>
      </c>
      <c r="Y86" s="94" t="s">
        <v>507</v>
      </c>
      <c r="Z86" s="97" t="s">
        <v>311</v>
      </c>
      <c r="AA86" s="97" t="s">
        <v>312</v>
      </c>
      <c r="AB86" s="97"/>
      <c r="AC86" s="99"/>
      <c r="AD86" s="98"/>
      <c r="AE86" s="100"/>
      <c r="AF86" s="101" t="s">
        <v>412</v>
      </c>
      <c r="AG86" s="102"/>
      <c r="AH86" s="102"/>
      <c r="AI86" s="102"/>
      <c r="AJ86" s="103"/>
      <c r="AK86" s="106">
        <v>1007</v>
      </c>
      <c r="AL86" s="104" t="s">
        <v>824</v>
      </c>
      <c r="AM86" s="104"/>
      <c r="AN86" s="104"/>
      <c r="AO86" s="104"/>
      <c r="AP86" s="105"/>
    </row>
    <row r="87" spans="1:42" ht="32.5" customHeight="1" x14ac:dyDescent="0.35">
      <c r="A87" s="91">
        <v>85</v>
      </c>
      <c r="B87" s="92">
        <v>41647</v>
      </c>
      <c r="C87" s="93" t="s">
        <v>36</v>
      </c>
      <c r="D87" s="94" t="s">
        <v>690</v>
      </c>
      <c r="E87" s="93" t="s">
        <v>81</v>
      </c>
      <c r="F87" s="95" t="s">
        <v>117</v>
      </c>
      <c r="G87" s="96" t="s">
        <v>158</v>
      </c>
      <c r="H87" s="97" t="s">
        <v>197</v>
      </c>
      <c r="I87" s="97">
        <v>19</v>
      </c>
      <c r="J87" s="94" t="s">
        <v>788</v>
      </c>
      <c r="K87" s="97" t="s">
        <v>220</v>
      </c>
      <c r="L87" s="97" t="s">
        <v>218</v>
      </c>
      <c r="M87" s="97" t="s">
        <v>223</v>
      </c>
      <c r="N87" s="94" t="s">
        <v>223</v>
      </c>
      <c r="O87" s="97" t="s">
        <v>260</v>
      </c>
      <c r="P87" s="98"/>
      <c r="Q87" s="92">
        <v>43350</v>
      </c>
      <c r="R87" s="93" t="s">
        <v>215</v>
      </c>
      <c r="S87" s="94" t="s">
        <v>705</v>
      </c>
      <c r="T87" s="93" t="s">
        <v>524</v>
      </c>
      <c r="U87" s="93" t="s">
        <v>518</v>
      </c>
      <c r="V87" s="93" t="s">
        <v>772</v>
      </c>
      <c r="W87" s="95" t="s">
        <v>725</v>
      </c>
      <c r="X87" s="96" t="s">
        <v>507</v>
      </c>
      <c r="Y87" s="94" t="s">
        <v>507</v>
      </c>
      <c r="Z87" s="97" t="s">
        <v>311</v>
      </c>
      <c r="AA87" s="97" t="s">
        <v>312</v>
      </c>
      <c r="AB87" s="97"/>
      <c r="AC87" s="99"/>
      <c r="AD87" s="98"/>
      <c r="AE87" s="100"/>
      <c r="AF87" s="101" t="s">
        <v>428</v>
      </c>
      <c r="AG87" s="102"/>
      <c r="AH87" s="102"/>
      <c r="AI87" s="102"/>
      <c r="AJ87" s="103"/>
      <c r="AK87" s="106">
        <v>1008</v>
      </c>
      <c r="AL87" s="104" t="s">
        <v>824</v>
      </c>
      <c r="AM87" s="104"/>
      <c r="AN87" s="104"/>
      <c r="AO87" s="104"/>
      <c r="AP87" s="105"/>
    </row>
    <row r="88" spans="1:42" ht="32.5" customHeight="1" x14ac:dyDescent="0.35">
      <c r="A88" s="91">
        <v>86</v>
      </c>
      <c r="B88" s="92">
        <v>41500</v>
      </c>
      <c r="C88" s="93" t="s">
        <v>39</v>
      </c>
      <c r="D88" s="94" t="s">
        <v>690</v>
      </c>
      <c r="E88" s="93" t="s">
        <v>60</v>
      </c>
      <c r="F88" s="95" t="s">
        <v>91</v>
      </c>
      <c r="G88" s="96" t="s">
        <v>131</v>
      </c>
      <c r="H88" s="97" t="s">
        <v>185</v>
      </c>
      <c r="I88" s="97">
        <v>31</v>
      </c>
      <c r="J88" s="94" t="s">
        <v>789</v>
      </c>
      <c r="K88" s="97" t="s">
        <v>220</v>
      </c>
      <c r="L88" s="97" t="s">
        <v>218</v>
      </c>
      <c r="M88" s="97" t="s">
        <v>224</v>
      </c>
      <c r="N88" s="94" t="s">
        <v>742</v>
      </c>
      <c r="O88" s="97" t="s">
        <v>248</v>
      </c>
      <c r="P88" s="98" t="s">
        <v>249</v>
      </c>
      <c r="Q88" s="92">
        <v>43351</v>
      </c>
      <c r="R88" s="93" t="s">
        <v>35</v>
      </c>
      <c r="S88" s="94" t="s">
        <v>35</v>
      </c>
      <c r="T88" s="93" t="s">
        <v>517</v>
      </c>
      <c r="U88" s="93" t="s">
        <v>745</v>
      </c>
      <c r="V88" s="93" t="s">
        <v>528</v>
      </c>
      <c r="W88" s="95" t="s">
        <v>779</v>
      </c>
      <c r="X88" s="96" t="s">
        <v>507</v>
      </c>
      <c r="Y88" s="94" t="s">
        <v>507</v>
      </c>
      <c r="Z88" s="97" t="s">
        <v>272</v>
      </c>
      <c r="AA88" s="97" t="s">
        <v>273</v>
      </c>
      <c r="AB88" s="97"/>
      <c r="AC88" s="99">
        <v>42952</v>
      </c>
      <c r="AD88" s="98" t="s">
        <v>496</v>
      </c>
      <c r="AE88" s="100"/>
      <c r="AF88" s="101" t="s">
        <v>329</v>
      </c>
      <c r="AG88" s="102" t="s">
        <v>330</v>
      </c>
      <c r="AH88" s="102" t="s">
        <v>331</v>
      </c>
      <c r="AI88" s="102" t="s">
        <v>332</v>
      </c>
      <c r="AJ88" s="103"/>
      <c r="AK88" s="106">
        <v>145</v>
      </c>
      <c r="AL88" s="104" t="s">
        <v>825</v>
      </c>
      <c r="AM88" s="104"/>
      <c r="AN88" s="104"/>
      <c r="AO88" s="104"/>
      <c r="AP88" s="105"/>
    </row>
    <row r="89" spans="1:42" ht="32.5" customHeight="1" x14ac:dyDescent="0.35">
      <c r="A89" s="91">
        <v>87</v>
      </c>
      <c r="B89" s="92">
        <v>41647</v>
      </c>
      <c r="C89" s="93" t="s">
        <v>36</v>
      </c>
      <c r="D89" s="94" t="s">
        <v>690</v>
      </c>
      <c r="E89" s="93" t="s">
        <v>81</v>
      </c>
      <c r="F89" s="95" t="s">
        <v>117</v>
      </c>
      <c r="G89" s="96" t="s">
        <v>158</v>
      </c>
      <c r="H89" s="97" t="s">
        <v>197</v>
      </c>
      <c r="I89" s="97">
        <v>19</v>
      </c>
      <c r="J89" s="94" t="s">
        <v>788</v>
      </c>
      <c r="K89" s="97" t="s">
        <v>220</v>
      </c>
      <c r="L89" s="97" t="s">
        <v>218</v>
      </c>
      <c r="M89" s="97" t="s">
        <v>223</v>
      </c>
      <c r="N89" s="94" t="s">
        <v>223</v>
      </c>
      <c r="O89" s="97" t="s">
        <v>260</v>
      </c>
      <c r="P89" s="98"/>
      <c r="Q89" s="92">
        <v>43352</v>
      </c>
      <c r="R89" s="93" t="s">
        <v>215</v>
      </c>
      <c r="S89" s="94" t="s">
        <v>705</v>
      </c>
      <c r="T89" s="93" t="s">
        <v>524</v>
      </c>
      <c r="U89" s="93" t="s">
        <v>518</v>
      </c>
      <c r="V89" s="93" t="s">
        <v>753</v>
      </c>
      <c r="W89" s="95" t="s">
        <v>718</v>
      </c>
      <c r="X89" s="96" t="s">
        <v>507</v>
      </c>
      <c r="Y89" s="94" t="s">
        <v>507</v>
      </c>
      <c r="Z89" s="97" t="s">
        <v>311</v>
      </c>
      <c r="AA89" s="97" t="s">
        <v>312</v>
      </c>
      <c r="AB89" s="97"/>
      <c r="AC89" s="99"/>
      <c r="AD89" s="98"/>
      <c r="AE89" s="100"/>
      <c r="AF89" s="101" t="s">
        <v>407</v>
      </c>
      <c r="AG89" s="102"/>
      <c r="AH89" s="102"/>
      <c r="AI89" s="102"/>
      <c r="AJ89" s="103"/>
      <c r="AK89" s="106">
        <v>1009</v>
      </c>
      <c r="AL89" s="104" t="s">
        <v>824</v>
      </c>
      <c r="AM89" s="104"/>
      <c r="AN89" s="104"/>
      <c r="AO89" s="104"/>
      <c r="AP89" s="105"/>
    </row>
    <row r="90" spans="1:42" ht="32.5" customHeight="1" x14ac:dyDescent="0.35">
      <c r="A90" s="91">
        <v>88</v>
      </c>
      <c r="B90" s="92">
        <v>41647</v>
      </c>
      <c r="C90" s="93" t="s">
        <v>36</v>
      </c>
      <c r="D90" s="94" t="s">
        <v>690</v>
      </c>
      <c r="E90" s="93" t="s">
        <v>81</v>
      </c>
      <c r="F90" s="95" t="s">
        <v>117</v>
      </c>
      <c r="G90" s="96" t="s">
        <v>158</v>
      </c>
      <c r="H90" s="97" t="s">
        <v>197</v>
      </c>
      <c r="I90" s="97">
        <v>19</v>
      </c>
      <c r="J90" s="94" t="s">
        <v>788</v>
      </c>
      <c r="K90" s="97" t="s">
        <v>220</v>
      </c>
      <c r="L90" s="97" t="s">
        <v>218</v>
      </c>
      <c r="M90" s="97" t="s">
        <v>223</v>
      </c>
      <c r="N90" s="94" t="s">
        <v>223</v>
      </c>
      <c r="O90" s="97" t="s">
        <v>260</v>
      </c>
      <c r="P90" s="98"/>
      <c r="Q90" s="92">
        <v>43352</v>
      </c>
      <c r="R90" s="93" t="s">
        <v>215</v>
      </c>
      <c r="S90" s="94" t="s">
        <v>705</v>
      </c>
      <c r="T90" s="93" t="s">
        <v>524</v>
      </c>
      <c r="U90" s="93" t="s">
        <v>520</v>
      </c>
      <c r="V90" s="93" t="s">
        <v>778</v>
      </c>
      <c r="W90" s="95" t="s">
        <v>740</v>
      </c>
      <c r="X90" s="96" t="s">
        <v>507</v>
      </c>
      <c r="Y90" s="94" t="s">
        <v>507</v>
      </c>
      <c r="Z90" s="97" t="s">
        <v>311</v>
      </c>
      <c r="AA90" s="97" t="s">
        <v>312</v>
      </c>
      <c r="AB90" s="97"/>
      <c r="AC90" s="99"/>
      <c r="AD90" s="98"/>
      <c r="AE90" s="100"/>
      <c r="AF90" s="101" t="s">
        <v>435</v>
      </c>
      <c r="AG90" s="102"/>
      <c r="AH90" s="102"/>
      <c r="AI90" s="102"/>
      <c r="AJ90" s="103"/>
      <c r="AK90" s="106">
        <v>1010</v>
      </c>
      <c r="AL90" s="104" t="s">
        <v>824</v>
      </c>
      <c r="AM90" s="104"/>
      <c r="AN90" s="104"/>
      <c r="AO90" s="104"/>
      <c r="AP90" s="105"/>
    </row>
    <row r="91" spans="1:42" ht="32.5" customHeight="1" x14ac:dyDescent="0.35">
      <c r="A91" s="91">
        <v>89</v>
      </c>
      <c r="B91" s="92">
        <v>42671</v>
      </c>
      <c r="C91" s="93" t="s">
        <v>50</v>
      </c>
      <c r="D91" s="94" t="s">
        <v>691</v>
      </c>
      <c r="E91" s="93" t="s">
        <v>85</v>
      </c>
      <c r="F91" s="95" t="s">
        <v>122</v>
      </c>
      <c r="G91" s="96" t="s">
        <v>164</v>
      </c>
      <c r="H91" s="97"/>
      <c r="I91" s="97" t="s">
        <v>35</v>
      </c>
      <c r="J91" s="94" t="s">
        <v>35</v>
      </c>
      <c r="K91" s="97" t="s">
        <v>220</v>
      </c>
      <c r="L91" s="97" t="s">
        <v>218</v>
      </c>
      <c r="M91" s="97" t="s">
        <v>223</v>
      </c>
      <c r="N91" s="94" t="s">
        <v>223</v>
      </c>
      <c r="O91" s="97" t="s">
        <v>35</v>
      </c>
      <c r="P91" s="98"/>
      <c r="Q91" s="92">
        <v>43353</v>
      </c>
      <c r="R91" s="93" t="s">
        <v>35</v>
      </c>
      <c r="S91" s="94" t="s">
        <v>35</v>
      </c>
      <c r="T91" s="93" t="s">
        <v>517</v>
      </c>
      <c r="U91" s="93" t="s">
        <v>745</v>
      </c>
      <c r="V91" s="93" t="s">
        <v>583</v>
      </c>
      <c r="W91" s="95" t="s">
        <v>663</v>
      </c>
      <c r="X91" s="96" t="s">
        <v>506</v>
      </c>
      <c r="Y91" s="94" t="s">
        <v>712</v>
      </c>
      <c r="Z91" s="97"/>
      <c r="AA91" s="97"/>
      <c r="AB91" s="97"/>
      <c r="AC91" s="99"/>
      <c r="AD91" s="98"/>
      <c r="AE91" s="100"/>
      <c r="AF91" s="101" t="s">
        <v>458</v>
      </c>
      <c r="AG91" s="102"/>
      <c r="AH91" s="102"/>
      <c r="AI91" s="102"/>
      <c r="AJ91" s="103"/>
      <c r="AK91" s="106">
        <v>2034</v>
      </c>
      <c r="AL91" s="104" t="s">
        <v>825</v>
      </c>
      <c r="AM91" s="104"/>
      <c r="AN91" s="104"/>
      <c r="AO91" s="104"/>
      <c r="AP91" s="105"/>
    </row>
    <row r="92" spans="1:42" ht="32.5" customHeight="1" x14ac:dyDescent="0.35">
      <c r="A92" s="91">
        <v>90</v>
      </c>
      <c r="B92" s="92">
        <v>41553</v>
      </c>
      <c r="C92" s="93" t="s">
        <v>36</v>
      </c>
      <c r="D92" s="94" t="s">
        <v>690</v>
      </c>
      <c r="E92" s="93" t="s">
        <v>62</v>
      </c>
      <c r="F92" s="95" t="s">
        <v>95</v>
      </c>
      <c r="G92" s="96" t="s">
        <v>159</v>
      </c>
      <c r="H92" s="97" t="s">
        <v>198</v>
      </c>
      <c r="I92" s="97">
        <v>18</v>
      </c>
      <c r="J92" s="94" t="s">
        <v>788</v>
      </c>
      <c r="K92" s="97" t="s">
        <v>220</v>
      </c>
      <c r="L92" s="97" t="s">
        <v>218</v>
      </c>
      <c r="M92" s="97" t="s">
        <v>241</v>
      </c>
      <c r="N92" s="94" t="s">
        <v>223</v>
      </c>
      <c r="O92" s="97" t="s">
        <v>265</v>
      </c>
      <c r="P92" s="98"/>
      <c r="Q92" s="92">
        <v>43359</v>
      </c>
      <c r="R92" s="93" t="s">
        <v>35</v>
      </c>
      <c r="S92" s="94" t="s">
        <v>35</v>
      </c>
      <c r="T92" s="93" t="s">
        <v>517</v>
      </c>
      <c r="U92" s="93" t="s">
        <v>518</v>
      </c>
      <c r="V92" s="93" t="s">
        <v>572</v>
      </c>
      <c r="W92" s="95" t="s">
        <v>784</v>
      </c>
      <c r="X92" s="96" t="s">
        <v>509</v>
      </c>
      <c r="Y92" s="94" t="s">
        <v>507</v>
      </c>
      <c r="Z92" s="97" t="s">
        <v>280</v>
      </c>
      <c r="AA92" s="97" t="s">
        <v>313</v>
      </c>
      <c r="AB92" s="97"/>
      <c r="AC92" s="99">
        <v>42981</v>
      </c>
      <c r="AD92" s="98" t="s">
        <v>498</v>
      </c>
      <c r="AE92" s="100"/>
      <c r="AF92" s="101" t="s">
        <v>441</v>
      </c>
      <c r="AG92" s="102"/>
      <c r="AH92" s="102"/>
      <c r="AI92" s="102"/>
      <c r="AJ92" s="103"/>
      <c r="AK92" s="106">
        <v>409</v>
      </c>
      <c r="AL92" s="104" t="s">
        <v>825</v>
      </c>
      <c r="AM92" s="104"/>
      <c r="AN92" s="104"/>
      <c r="AO92" s="104"/>
      <c r="AP92" s="105"/>
    </row>
    <row r="93" spans="1:42" ht="32.5" customHeight="1" x14ac:dyDescent="0.35">
      <c r="A93" s="91">
        <v>91</v>
      </c>
      <c r="B93" s="107">
        <v>2013</v>
      </c>
      <c r="C93" s="93" t="s">
        <v>39</v>
      </c>
      <c r="D93" s="94" t="s">
        <v>690</v>
      </c>
      <c r="E93" s="93" t="s">
        <v>70</v>
      </c>
      <c r="F93" s="95" t="s">
        <v>103</v>
      </c>
      <c r="G93" s="96" t="s">
        <v>141</v>
      </c>
      <c r="H93" s="97" t="s">
        <v>190</v>
      </c>
      <c r="I93" s="97">
        <v>56</v>
      </c>
      <c r="J93" s="94" t="s">
        <v>699</v>
      </c>
      <c r="K93" s="97" t="s">
        <v>220</v>
      </c>
      <c r="L93" s="97" t="s">
        <v>218</v>
      </c>
      <c r="M93" s="97" t="s">
        <v>232</v>
      </c>
      <c r="N93" s="94" t="s">
        <v>698</v>
      </c>
      <c r="O93" s="97" t="s">
        <v>251</v>
      </c>
      <c r="P93" s="98" t="s">
        <v>255</v>
      </c>
      <c r="Q93" s="92">
        <v>43362</v>
      </c>
      <c r="R93" s="93" t="s">
        <v>35</v>
      </c>
      <c r="S93" s="94" t="s">
        <v>35</v>
      </c>
      <c r="T93" s="93" t="s">
        <v>517</v>
      </c>
      <c r="U93" s="93" t="s">
        <v>745</v>
      </c>
      <c r="V93" s="93" t="s">
        <v>538</v>
      </c>
      <c r="W93" s="95" t="s">
        <v>613</v>
      </c>
      <c r="X93" s="96" t="s">
        <v>507</v>
      </c>
      <c r="Y93" s="94" t="s">
        <v>507</v>
      </c>
      <c r="Z93" s="97"/>
      <c r="AA93" s="97" t="s">
        <v>282</v>
      </c>
      <c r="AB93" s="97"/>
      <c r="AC93" s="99"/>
      <c r="AD93" s="98" t="s">
        <v>502</v>
      </c>
      <c r="AE93" s="100"/>
      <c r="AF93" s="101" t="s">
        <v>352</v>
      </c>
      <c r="AG93" s="102"/>
      <c r="AH93" s="102"/>
      <c r="AI93" s="102"/>
      <c r="AJ93" s="103"/>
      <c r="AK93" s="106">
        <v>951</v>
      </c>
      <c r="AL93" s="104" t="s">
        <v>824</v>
      </c>
      <c r="AM93" s="104"/>
      <c r="AN93" s="104"/>
      <c r="AO93" s="104"/>
      <c r="AP93" s="105"/>
    </row>
    <row r="94" spans="1:42" ht="32.5" customHeight="1" x14ac:dyDescent="0.35">
      <c r="A94" s="91">
        <v>92</v>
      </c>
      <c r="B94" s="92" t="s">
        <v>35</v>
      </c>
      <c r="C94" s="93" t="s">
        <v>36</v>
      </c>
      <c r="D94" s="94" t="s">
        <v>690</v>
      </c>
      <c r="E94" s="93" t="s">
        <v>86</v>
      </c>
      <c r="F94" s="95" t="s">
        <v>128</v>
      </c>
      <c r="G94" s="96" t="s">
        <v>178</v>
      </c>
      <c r="H94" s="97"/>
      <c r="I94" s="97" t="s">
        <v>35</v>
      </c>
      <c r="J94" s="94" t="s">
        <v>35</v>
      </c>
      <c r="K94" s="97" t="s">
        <v>220</v>
      </c>
      <c r="L94" s="97" t="s">
        <v>218</v>
      </c>
      <c r="M94" s="97" t="s">
        <v>35</v>
      </c>
      <c r="N94" s="94" t="s">
        <v>35</v>
      </c>
      <c r="O94" s="97" t="s">
        <v>35</v>
      </c>
      <c r="P94" s="98"/>
      <c r="Q94" s="92">
        <v>43364</v>
      </c>
      <c r="R94" s="93" t="s">
        <v>217</v>
      </c>
      <c r="S94" s="94" t="s">
        <v>704</v>
      </c>
      <c r="T94" s="93" t="s">
        <v>517</v>
      </c>
      <c r="U94" s="93" t="s">
        <v>518</v>
      </c>
      <c r="V94" s="93" t="s">
        <v>597</v>
      </c>
      <c r="W94" s="95" t="s">
        <v>678</v>
      </c>
      <c r="X94" s="96" t="s">
        <v>506</v>
      </c>
      <c r="Y94" s="94" t="s">
        <v>712</v>
      </c>
      <c r="Z94" s="97"/>
      <c r="AA94" s="97"/>
      <c r="AB94" s="97"/>
      <c r="AC94" s="99"/>
      <c r="AD94" s="98"/>
      <c r="AE94" s="100"/>
      <c r="AF94" s="101" t="s">
        <v>477</v>
      </c>
      <c r="AG94" s="102"/>
      <c r="AH94" s="102"/>
      <c r="AI94" s="102"/>
      <c r="AJ94" s="103"/>
      <c r="AK94" s="106">
        <v>2330</v>
      </c>
      <c r="AL94" s="104" t="s">
        <v>825</v>
      </c>
      <c r="AM94" s="104"/>
      <c r="AN94" s="104"/>
      <c r="AO94" s="104"/>
      <c r="AP94" s="105"/>
    </row>
    <row r="95" spans="1:42" ht="32.5" customHeight="1" x14ac:dyDescent="0.35">
      <c r="A95" s="91">
        <v>93</v>
      </c>
      <c r="B95" s="107">
        <v>2017</v>
      </c>
      <c r="C95" s="93" t="s">
        <v>36</v>
      </c>
      <c r="D95" s="94" t="s">
        <v>690</v>
      </c>
      <c r="E95" s="93" t="s">
        <v>35</v>
      </c>
      <c r="F95" s="95" t="s">
        <v>99</v>
      </c>
      <c r="G95" s="96" t="s">
        <v>150</v>
      </c>
      <c r="H95" s="97"/>
      <c r="I95" s="97" t="s">
        <v>35</v>
      </c>
      <c r="J95" s="94" t="s">
        <v>35</v>
      </c>
      <c r="K95" s="97" t="s">
        <v>225</v>
      </c>
      <c r="L95" s="97" t="s">
        <v>218</v>
      </c>
      <c r="M95" s="97" t="s">
        <v>35</v>
      </c>
      <c r="N95" s="94" t="s">
        <v>35</v>
      </c>
      <c r="O95" s="97" t="s">
        <v>36</v>
      </c>
      <c r="P95" s="98"/>
      <c r="Q95" s="92">
        <v>43370</v>
      </c>
      <c r="R95" s="93" t="s">
        <v>212</v>
      </c>
      <c r="S95" s="94" t="s">
        <v>705</v>
      </c>
      <c r="T95" s="93" t="s">
        <v>517</v>
      </c>
      <c r="U95" s="93" t="s">
        <v>518</v>
      </c>
      <c r="V95" s="93" t="s">
        <v>553</v>
      </c>
      <c r="W95" s="95" t="s">
        <v>627</v>
      </c>
      <c r="X95" s="96" t="s">
        <v>506</v>
      </c>
      <c r="Y95" s="94" t="s">
        <v>712</v>
      </c>
      <c r="Z95" s="97" t="s">
        <v>286</v>
      </c>
      <c r="AA95" s="97" t="s">
        <v>287</v>
      </c>
      <c r="AB95" s="97"/>
      <c r="AC95" s="99"/>
      <c r="AD95" s="98"/>
      <c r="AE95" s="100"/>
      <c r="AF95" s="101" t="s">
        <v>375</v>
      </c>
      <c r="AG95" s="102" t="s">
        <v>376</v>
      </c>
      <c r="AH95" s="102"/>
      <c r="AI95" s="102"/>
      <c r="AJ95" s="103"/>
      <c r="AK95" s="106">
        <v>2117</v>
      </c>
      <c r="AL95" s="104" t="s">
        <v>824</v>
      </c>
      <c r="AM95" s="104"/>
      <c r="AN95" s="104"/>
      <c r="AO95" s="104"/>
      <c r="AP95" s="105"/>
    </row>
    <row r="96" spans="1:42" ht="32.5" customHeight="1" x14ac:dyDescent="0.35">
      <c r="A96" s="91">
        <v>94</v>
      </c>
      <c r="B96" s="92">
        <v>41553</v>
      </c>
      <c r="C96" s="93" t="s">
        <v>36</v>
      </c>
      <c r="D96" s="94" t="s">
        <v>690</v>
      </c>
      <c r="E96" s="93" t="s">
        <v>62</v>
      </c>
      <c r="F96" s="95" t="s">
        <v>95</v>
      </c>
      <c r="G96" s="96" t="s">
        <v>159</v>
      </c>
      <c r="H96" s="97" t="s">
        <v>198</v>
      </c>
      <c r="I96" s="97">
        <v>18</v>
      </c>
      <c r="J96" s="94" t="s">
        <v>788</v>
      </c>
      <c r="K96" s="97" t="s">
        <v>220</v>
      </c>
      <c r="L96" s="97" t="s">
        <v>218</v>
      </c>
      <c r="M96" s="97" t="s">
        <v>241</v>
      </c>
      <c r="N96" s="94" t="s">
        <v>223</v>
      </c>
      <c r="O96" s="97" t="s">
        <v>265</v>
      </c>
      <c r="P96" s="98"/>
      <c r="Q96" s="92">
        <v>43383</v>
      </c>
      <c r="R96" s="93" t="s">
        <v>35</v>
      </c>
      <c r="S96" s="94" t="s">
        <v>35</v>
      </c>
      <c r="T96" s="93" t="s">
        <v>517</v>
      </c>
      <c r="U96" s="93" t="s">
        <v>518</v>
      </c>
      <c r="V96" s="93" t="s">
        <v>573</v>
      </c>
      <c r="W96" s="95" t="s">
        <v>653</v>
      </c>
      <c r="X96" s="96" t="s">
        <v>509</v>
      </c>
      <c r="Y96" s="94" t="s">
        <v>507</v>
      </c>
      <c r="Z96" s="97" t="s">
        <v>280</v>
      </c>
      <c r="AA96" s="97" t="s">
        <v>313</v>
      </c>
      <c r="AB96" s="97"/>
      <c r="AC96" s="99">
        <v>42981</v>
      </c>
      <c r="AD96" s="98" t="s">
        <v>498</v>
      </c>
      <c r="AE96" s="100"/>
      <c r="AF96" s="101" t="s">
        <v>442</v>
      </c>
      <c r="AG96" s="102"/>
      <c r="AH96" s="102"/>
      <c r="AI96" s="102"/>
      <c r="AJ96" s="103"/>
      <c r="AK96" s="106">
        <v>410</v>
      </c>
      <c r="AL96" s="104" t="s">
        <v>825</v>
      </c>
      <c r="AM96" s="104"/>
      <c r="AN96" s="104"/>
      <c r="AO96" s="104"/>
      <c r="AP96" s="105"/>
    </row>
    <row r="97" spans="1:42" ht="32.5" customHeight="1" x14ac:dyDescent="0.35">
      <c r="A97" s="91">
        <v>95</v>
      </c>
      <c r="B97" s="92">
        <v>43147</v>
      </c>
      <c r="C97" s="93" t="s">
        <v>35</v>
      </c>
      <c r="D97" s="94" t="s">
        <v>35</v>
      </c>
      <c r="E97" s="93" t="s">
        <v>35</v>
      </c>
      <c r="F97" s="95" t="s">
        <v>35</v>
      </c>
      <c r="G97" s="96" t="s">
        <v>181</v>
      </c>
      <c r="H97" s="97"/>
      <c r="I97" s="97" t="s">
        <v>35</v>
      </c>
      <c r="J97" s="94" t="s">
        <v>35</v>
      </c>
      <c r="K97" s="97" t="s">
        <v>220</v>
      </c>
      <c r="L97" s="97" t="s">
        <v>218</v>
      </c>
      <c r="M97" s="97" t="s">
        <v>35</v>
      </c>
      <c r="N97" s="94" t="s">
        <v>35</v>
      </c>
      <c r="O97" s="97" t="s">
        <v>35</v>
      </c>
      <c r="P97" s="98"/>
      <c r="Q97" s="92">
        <v>43390</v>
      </c>
      <c r="R97" s="93" t="s">
        <v>35</v>
      </c>
      <c r="S97" s="94" t="s">
        <v>35</v>
      </c>
      <c r="T97" s="93" t="s">
        <v>517</v>
      </c>
      <c r="U97" s="93" t="s">
        <v>519</v>
      </c>
      <c r="V97" s="93" t="s">
        <v>688</v>
      </c>
      <c r="W97" s="95" t="s">
        <v>683</v>
      </c>
      <c r="X97" s="96" t="s">
        <v>506</v>
      </c>
      <c r="Y97" s="94" t="s">
        <v>712</v>
      </c>
      <c r="Z97" s="97" t="s">
        <v>322</v>
      </c>
      <c r="AA97" s="97"/>
      <c r="AB97" s="97"/>
      <c r="AC97" s="99"/>
      <c r="AD97" s="98"/>
      <c r="AE97" s="100"/>
      <c r="AF97" s="101" t="s">
        <v>484</v>
      </c>
      <c r="AG97" s="102"/>
      <c r="AH97" s="102"/>
      <c r="AI97" s="102"/>
      <c r="AJ97" s="103"/>
      <c r="AK97" s="106">
        <v>2124</v>
      </c>
      <c r="AL97" s="104" t="s">
        <v>825</v>
      </c>
      <c r="AM97" s="104"/>
      <c r="AN97" s="104"/>
      <c r="AO97" s="104"/>
      <c r="AP97" s="105"/>
    </row>
    <row r="98" spans="1:42" ht="32.5" customHeight="1" x14ac:dyDescent="0.35">
      <c r="A98" s="91">
        <v>96</v>
      </c>
      <c r="B98" s="92">
        <v>43387</v>
      </c>
      <c r="C98" s="93" t="s">
        <v>36</v>
      </c>
      <c r="D98" s="94" t="s">
        <v>690</v>
      </c>
      <c r="E98" s="93" t="s">
        <v>87</v>
      </c>
      <c r="F98" s="95" t="s">
        <v>130</v>
      </c>
      <c r="G98" s="96" t="s">
        <v>183</v>
      </c>
      <c r="H98" s="97"/>
      <c r="I98" s="97" t="s">
        <v>35</v>
      </c>
      <c r="J98" s="94" t="s">
        <v>35</v>
      </c>
      <c r="K98" s="97" t="s">
        <v>220</v>
      </c>
      <c r="L98" s="97" t="s">
        <v>218</v>
      </c>
      <c r="M98" s="97" t="s">
        <v>35</v>
      </c>
      <c r="N98" s="94" t="s">
        <v>35</v>
      </c>
      <c r="O98" s="97" t="s">
        <v>35</v>
      </c>
      <c r="P98" s="98"/>
      <c r="Q98" s="92">
        <v>43405</v>
      </c>
      <c r="R98" s="93" t="s">
        <v>35</v>
      </c>
      <c r="S98" s="94" t="s">
        <v>35</v>
      </c>
      <c r="T98" s="93" t="s">
        <v>517</v>
      </c>
      <c r="U98" s="93" t="s">
        <v>518</v>
      </c>
      <c r="V98" s="93" t="s">
        <v>602</v>
      </c>
      <c r="W98" s="95" t="s">
        <v>685</v>
      </c>
      <c r="X98" s="96" t="s">
        <v>506</v>
      </c>
      <c r="Y98" s="94" t="s">
        <v>712</v>
      </c>
      <c r="Z98" s="97"/>
      <c r="AA98" s="97"/>
      <c r="AB98" s="97"/>
      <c r="AC98" s="99"/>
      <c r="AD98" s="98"/>
      <c r="AE98" s="100"/>
      <c r="AF98" s="101" t="s">
        <v>486</v>
      </c>
      <c r="AG98" s="102"/>
      <c r="AH98" s="102"/>
      <c r="AI98" s="102"/>
      <c r="AJ98" s="103"/>
      <c r="AK98" s="106">
        <v>2133</v>
      </c>
      <c r="AL98" s="104" t="s">
        <v>825</v>
      </c>
      <c r="AM98" s="104"/>
      <c r="AN98" s="104"/>
      <c r="AO98" s="104"/>
      <c r="AP98" s="105"/>
    </row>
    <row r="99" spans="1:42" ht="32.5" customHeight="1" x14ac:dyDescent="0.35">
      <c r="A99" s="91">
        <v>97</v>
      </c>
      <c r="B99" s="92">
        <v>43387</v>
      </c>
      <c r="C99" s="93" t="s">
        <v>36</v>
      </c>
      <c r="D99" s="94" t="s">
        <v>690</v>
      </c>
      <c r="E99" s="93" t="s">
        <v>87</v>
      </c>
      <c r="F99" s="95" t="s">
        <v>130</v>
      </c>
      <c r="G99" s="96" t="s">
        <v>183</v>
      </c>
      <c r="H99" s="97"/>
      <c r="I99" s="97" t="s">
        <v>35</v>
      </c>
      <c r="J99" s="94" t="s">
        <v>35</v>
      </c>
      <c r="K99" s="97" t="s">
        <v>220</v>
      </c>
      <c r="L99" s="97" t="s">
        <v>218</v>
      </c>
      <c r="M99" s="97" t="s">
        <v>35</v>
      </c>
      <c r="N99" s="94" t="s">
        <v>35</v>
      </c>
      <c r="O99" s="97" t="s">
        <v>35</v>
      </c>
      <c r="P99" s="98"/>
      <c r="Q99" s="92">
        <v>43408</v>
      </c>
      <c r="R99" s="93" t="s">
        <v>35</v>
      </c>
      <c r="S99" s="94" t="s">
        <v>35</v>
      </c>
      <c r="T99" s="93" t="s">
        <v>517</v>
      </c>
      <c r="U99" s="93" t="s">
        <v>522</v>
      </c>
      <c r="V99" s="93" t="s">
        <v>603</v>
      </c>
      <c r="W99" s="95" t="s">
        <v>686</v>
      </c>
      <c r="X99" s="96" t="s">
        <v>506</v>
      </c>
      <c r="Y99" s="94" t="s">
        <v>712</v>
      </c>
      <c r="Z99" s="97"/>
      <c r="AA99" s="97"/>
      <c r="AB99" s="97"/>
      <c r="AC99" s="99"/>
      <c r="AD99" s="98"/>
      <c r="AE99" s="100"/>
      <c r="AF99" s="101" t="s">
        <v>487</v>
      </c>
      <c r="AG99" s="102" t="s">
        <v>488</v>
      </c>
      <c r="AH99" s="102" t="s">
        <v>489</v>
      </c>
      <c r="AI99" s="102"/>
      <c r="AJ99" s="103"/>
      <c r="AK99" s="106">
        <v>2134</v>
      </c>
      <c r="AL99" s="104" t="s">
        <v>825</v>
      </c>
      <c r="AM99" s="104"/>
      <c r="AN99" s="104"/>
      <c r="AO99" s="104"/>
      <c r="AP99" s="105"/>
    </row>
    <row r="100" spans="1:42" ht="32.5" customHeight="1" x14ac:dyDescent="0.35">
      <c r="A100" s="91">
        <v>98</v>
      </c>
      <c r="B100" s="92" t="s">
        <v>33</v>
      </c>
      <c r="C100" s="93" t="s">
        <v>36</v>
      </c>
      <c r="D100" s="94" t="s">
        <v>690</v>
      </c>
      <c r="E100" s="93" t="s">
        <v>82</v>
      </c>
      <c r="F100" s="95" t="s">
        <v>118</v>
      </c>
      <c r="G100" s="96" t="s">
        <v>160</v>
      </c>
      <c r="H100" s="97" t="s">
        <v>199</v>
      </c>
      <c r="I100" s="97">
        <v>26</v>
      </c>
      <c r="J100" s="94" t="s">
        <v>788</v>
      </c>
      <c r="K100" s="97" t="s">
        <v>220</v>
      </c>
      <c r="L100" s="97" t="s">
        <v>218</v>
      </c>
      <c r="M100" s="97" t="s">
        <v>223</v>
      </c>
      <c r="N100" s="94" t="s">
        <v>223</v>
      </c>
      <c r="O100" s="97" t="s">
        <v>264</v>
      </c>
      <c r="P100" s="98"/>
      <c r="Q100" s="92">
        <v>43411</v>
      </c>
      <c r="R100" s="93" t="s">
        <v>35</v>
      </c>
      <c r="S100" s="94" t="s">
        <v>35</v>
      </c>
      <c r="T100" s="93" t="s">
        <v>517</v>
      </c>
      <c r="U100" s="93" t="s">
        <v>518</v>
      </c>
      <c r="V100" s="93" t="s">
        <v>575</v>
      </c>
      <c r="W100" s="95" t="s">
        <v>655</v>
      </c>
      <c r="X100" s="96" t="s">
        <v>507</v>
      </c>
      <c r="Y100" s="94" t="s">
        <v>507</v>
      </c>
      <c r="Z100" s="97" t="s">
        <v>314</v>
      </c>
      <c r="AA100" s="97" t="s">
        <v>315</v>
      </c>
      <c r="AB100" s="97"/>
      <c r="AC100" s="99">
        <v>42039</v>
      </c>
      <c r="AD100" s="98" t="s">
        <v>495</v>
      </c>
      <c r="AE100" s="100"/>
      <c r="AF100" s="101" t="s">
        <v>444</v>
      </c>
      <c r="AG100" s="102"/>
      <c r="AH100" s="102"/>
      <c r="AI100" s="102"/>
      <c r="AJ100" s="103"/>
      <c r="AK100" s="106">
        <v>15</v>
      </c>
      <c r="AL100" s="104" t="s">
        <v>824</v>
      </c>
      <c r="AM100" s="104"/>
      <c r="AN100" s="104"/>
      <c r="AO100" s="104"/>
      <c r="AP100" s="105"/>
    </row>
    <row r="101" spans="1:42" ht="32.5" customHeight="1" x14ac:dyDescent="0.35">
      <c r="A101" s="91">
        <v>99</v>
      </c>
      <c r="B101" s="92">
        <v>43004</v>
      </c>
      <c r="C101" s="93" t="s">
        <v>39</v>
      </c>
      <c r="D101" s="94" t="s">
        <v>690</v>
      </c>
      <c r="E101" s="93" t="s">
        <v>76</v>
      </c>
      <c r="F101" s="95" t="s">
        <v>107</v>
      </c>
      <c r="G101" s="96" t="s">
        <v>145</v>
      </c>
      <c r="H101" s="97"/>
      <c r="I101" s="97" t="s">
        <v>35</v>
      </c>
      <c r="J101" s="94" t="s">
        <v>35</v>
      </c>
      <c r="K101" s="97" t="s">
        <v>225</v>
      </c>
      <c r="L101" s="97" t="s">
        <v>218</v>
      </c>
      <c r="M101" s="97" t="s">
        <v>35</v>
      </c>
      <c r="N101" s="94" t="s">
        <v>35</v>
      </c>
      <c r="O101" s="97" t="s">
        <v>35</v>
      </c>
      <c r="P101" s="98"/>
      <c r="Q101" s="92">
        <v>43411</v>
      </c>
      <c r="R101" s="93" t="s">
        <v>35</v>
      </c>
      <c r="S101" s="94" t="s">
        <v>35</v>
      </c>
      <c r="T101" s="93" t="s">
        <v>517</v>
      </c>
      <c r="U101" s="93" t="s">
        <v>518</v>
      </c>
      <c r="V101" s="93" t="s">
        <v>545</v>
      </c>
      <c r="W101" s="95" t="s">
        <v>620</v>
      </c>
      <c r="X101" s="96" t="s">
        <v>506</v>
      </c>
      <c r="Y101" s="94" t="s">
        <v>712</v>
      </c>
      <c r="Z101" s="97"/>
      <c r="AA101" s="97" t="s">
        <v>514</v>
      </c>
      <c r="AB101" s="97"/>
      <c r="AC101" s="99"/>
      <c r="AD101" s="98"/>
      <c r="AE101" s="100"/>
      <c r="AF101" s="101" t="s">
        <v>363</v>
      </c>
      <c r="AG101" s="102"/>
      <c r="AH101" s="102"/>
      <c r="AI101" s="102"/>
      <c r="AJ101" s="103"/>
      <c r="AK101" s="106">
        <v>2103</v>
      </c>
      <c r="AL101" s="104" t="s">
        <v>825</v>
      </c>
      <c r="AM101" s="104"/>
      <c r="AN101" s="104"/>
      <c r="AO101" s="104"/>
      <c r="AP101" s="105"/>
    </row>
    <row r="102" spans="1:42" ht="32.5" customHeight="1" x14ac:dyDescent="0.35">
      <c r="A102" s="91">
        <v>100</v>
      </c>
      <c r="B102" s="92">
        <v>43160</v>
      </c>
      <c r="C102" s="93" t="s">
        <v>36</v>
      </c>
      <c r="D102" s="94" t="s">
        <v>690</v>
      </c>
      <c r="E102" s="93" t="s">
        <v>35</v>
      </c>
      <c r="F102" s="95" t="s">
        <v>124</v>
      </c>
      <c r="G102" s="96" t="s">
        <v>174</v>
      </c>
      <c r="H102" s="97"/>
      <c r="I102" s="97">
        <v>28</v>
      </c>
      <c r="J102" s="94" t="s">
        <v>788</v>
      </c>
      <c r="K102" s="97" t="s">
        <v>220</v>
      </c>
      <c r="L102" s="97" t="s">
        <v>218</v>
      </c>
      <c r="M102" s="97" t="s">
        <v>243</v>
      </c>
      <c r="N102" s="94" t="s">
        <v>242</v>
      </c>
      <c r="O102" s="97" t="s">
        <v>35</v>
      </c>
      <c r="P102" s="98"/>
      <c r="Q102" s="92">
        <v>43413</v>
      </c>
      <c r="R102" s="93" t="s">
        <v>211</v>
      </c>
      <c r="S102" s="94" t="s">
        <v>705</v>
      </c>
      <c r="T102" s="93" t="s">
        <v>517</v>
      </c>
      <c r="U102" s="93" t="s">
        <v>518</v>
      </c>
      <c r="V102" s="93" t="s">
        <v>605</v>
      </c>
      <c r="W102" s="95" t="s">
        <v>674</v>
      </c>
      <c r="X102" s="96" t="s">
        <v>506</v>
      </c>
      <c r="Y102" s="94" t="s">
        <v>712</v>
      </c>
      <c r="Z102" s="97"/>
      <c r="AA102" s="97"/>
      <c r="AB102" s="97"/>
      <c r="AC102" s="99"/>
      <c r="AD102" s="98"/>
      <c r="AE102" s="100"/>
      <c r="AF102" s="101" t="s">
        <v>470</v>
      </c>
      <c r="AG102" s="102"/>
      <c r="AH102" s="102"/>
      <c r="AI102" s="102"/>
      <c r="AJ102" s="103"/>
      <c r="AK102" s="106">
        <v>2127</v>
      </c>
      <c r="AL102" s="104" t="s">
        <v>825</v>
      </c>
      <c r="AM102" s="104"/>
      <c r="AN102" s="104"/>
      <c r="AO102" s="104"/>
      <c r="AP102" s="105"/>
    </row>
    <row r="103" spans="1:42" ht="32.5" customHeight="1" x14ac:dyDescent="0.35">
      <c r="A103" s="91">
        <v>101</v>
      </c>
      <c r="B103" s="92" t="s">
        <v>34</v>
      </c>
      <c r="C103" s="93" t="s">
        <v>35</v>
      </c>
      <c r="D103" s="94" t="s">
        <v>35</v>
      </c>
      <c r="E103" s="93" t="s">
        <v>35</v>
      </c>
      <c r="F103" s="95" t="s">
        <v>35</v>
      </c>
      <c r="G103" s="96" t="s">
        <v>167</v>
      </c>
      <c r="H103" s="97"/>
      <c r="I103" s="97" t="s">
        <v>35</v>
      </c>
      <c r="J103" s="94" t="s">
        <v>35</v>
      </c>
      <c r="K103" s="97" t="s">
        <v>225</v>
      </c>
      <c r="L103" s="97" t="s">
        <v>218</v>
      </c>
      <c r="M103" s="97" t="s">
        <v>35</v>
      </c>
      <c r="N103" s="94" t="s">
        <v>35</v>
      </c>
      <c r="O103" s="97" t="s">
        <v>35</v>
      </c>
      <c r="P103" s="98"/>
      <c r="Q103" s="92">
        <v>43427</v>
      </c>
      <c r="R103" s="93" t="s">
        <v>213</v>
      </c>
      <c r="S103" s="94" t="s">
        <v>734</v>
      </c>
      <c r="T103" s="93" t="s">
        <v>517</v>
      </c>
      <c r="U103" s="93" t="s">
        <v>519</v>
      </c>
      <c r="V103" s="93" t="s">
        <v>580</v>
      </c>
      <c r="W103" s="95" t="s">
        <v>666</v>
      </c>
      <c r="X103" s="96" t="s">
        <v>510</v>
      </c>
      <c r="Y103" s="94" t="s">
        <v>35</v>
      </c>
      <c r="Z103" s="97"/>
      <c r="AA103" s="97"/>
      <c r="AB103" s="97"/>
      <c r="AC103" s="99"/>
      <c r="AD103" s="98"/>
      <c r="AE103" s="100"/>
      <c r="AF103" s="101" t="s">
        <v>461</v>
      </c>
      <c r="AG103" s="102"/>
      <c r="AH103" s="102"/>
      <c r="AI103" s="102"/>
      <c r="AJ103" s="103"/>
      <c r="AK103" s="106">
        <v>2289</v>
      </c>
      <c r="AL103" s="104" t="s">
        <v>824</v>
      </c>
      <c r="AM103" s="104"/>
      <c r="AN103" s="104"/>
      <c r="AO103" s="104"/>
      <c r="AP103" s="105"/>
    </row>
    <row r="104" spans="1:42" ht="32.5" customHeight="1" x14ac:dyDescent="0.35">
      <c r="A104" s="91">
        <v>102</v>
      </c>
      <c r="B104" s="92">
        <v>42129</v>
      </c>
      <c r="C104" s="93" t="s">
        <v>48</v>
      </c>
      <c r="D104" s="94" t="s">
        <v>691</v>
      </c>
      <c r="E104" s="93" t="s">
        <v>83</v>
      </c>
      <c r="F104" s="95" t="s">
        <v>101</v>
      </c>
      <c r="G104" s="96" t="s">
        <v>515</v>
      </c>
      <c r="H104" s="97"/>
      <c r="I104" s="97" t="s">
        <v>35</v>
      </c>
      <c r="J104" s="94" t="s">
        <v>35</v>
      </c>
      <c r="K104" s="97" t="s">
        <v>225</v>
      </c>
      <c r="L104" s="97" t="s">
        <v>218</v>
      </c>
      <c r="M104" s="97" t="s">
        <v>35</v>
      </c>
      <c r="N104" s="94" t="s">
        <v>35</v>
      </c>
      <c r="O104" s="97" t="s">
        <v>35</v>
      </c>
      <c r="P104" s="98"/>
      <c r="Q104" s="92">
        <v>43430</v>
      </c>
      <c r="R104" s="93" t="s">
        <v>213</v>
      </c>
      <c r="S104" s="94" t="s">
        <v>734</v>
      </c>
      <c r="T104" s="93" t="s">
        <v>517</v>
      </c>
      <c r="U104" s="93" t="s">
        <v>519</v>
      </c>
      <c r="V104" s="93" t="s">
        <v>580</v>
      </c>
      <c r="W104" s="95" t="s">
        <v>660</v>
      </c>
      <c r="X104" s="96" t="s">
        <v>506</v>
      </c>
      <c r="Y104" s="94" t="s">
        <v>712</v>
      </c>
      <c r="Z104" s="97" t="s">
        <v>318</v>
      </c>
      <c r="AA104" s="97" t="s">
        <v>516</v>
      </c>
      <c r="AB104" s="97"/>
      <c r="AC104" s="99">
        <v>43368</v>
      </c>
      <c r="AD104" s="98" t="s">
        <v>499</v>
      </c>
      <c r="AE104" s="100"/>
      <c r="AF104" s="101" t="s">
        <v>452</v>
      </c>
      <c r="AG104" s="102" t="s">
        <v>453</v>
      </c>
      <c r="AH104" s="102" t="s">
        <v>454</v>
      </c>
      <c r="AI104" s="102"/>
      <c r="AJ104" s="103"/>
      <c r="AK104" s="106">
        <v>1783</v>
      </c>
      <c r="AL104" s="104" t="s">
        <v>824</v>
      </c>
      <c r="AM104" s="104"/>
      <c r="AN104" s="104"/>
      <c r="AO104" s="104"/>
      <c r="AP104" s="105"/>
    </row>
    <row r="105" spans="1:42" ht="32.5" customHeight="1" x14ac:dyDescent="0.35">
      <c r="A105" s="91">
        <v>103</v>
      </c>
      <c r="B105" s="92">
        <v>43076</v>
      </c>
      <c r="C105" s="93" t="s">
        <v>36</v>
      </c>
      <c r="D105" s="94" t="s">
        <v>690</v>
      </c>
      <c r="E105" s="93" t="s">
        <v>35</v>
      </c>
      <c r="F105" s="95" t="s">
        <v>94</v>
      </c>
      <c r="G105" s="96" t="s">
        <v>171</v>
      </c>
      <c r="H105" s="97" t="s">
        <v>202</v>
      </c>
      <c r="I105" s="97" t="s">
        <v>35</v>
      </c>
      <c r="J105" s="94" t="s">
        <v>35</v>
      </c>
      <c r="K105" s="97" t="s">
        <v>220</v>
      </c>
      <c r="L105" s="97" t="s">
        <v>218</v>
      </c>
      <c r="M105" s="97" t="s">
        <v>35</v>
      </c>
      <c r="N105" s="94" t="s">
        <v>35</v>
      </c>
      <c r="O105" s="97" t="s">
        <v>35</v>
      </c>
      <c r="P105" s="98"/>
      <c r="Q105" s="92">
        <v>43435</v>
      </c>
      <c r="R105" s="93" t="s">
        <v>35</v>
      </c>
      <c r="S105" s="94" t="s">
        <v>35</v>
      </c>
      <c r="T105" s="93" t="s">
        <v>517</v>
      </c>
      <c r="U105" s="93" t="s">
        <v>523</v>
      </c>
      <c r="V105" s="93" t="s">
        <v>590</v>
      </c>
      <c r="W105" s="95" t="s">
        <v>671</v>
      </c>
      <c r="X105" s="96" t="s">
        <v>506</v>
      </c>
      <c r="Y105" s="94" t="s">
        <v>712</v>
      </c>
      <c r="Z105" s="97" t="s">
        <v>321</v>
      </c>
      <c r="AA105" s="97"/>
      <c r="AB105" s="97"/>
      <c r="AC105" s="99"/>
      <c r="AD105" s="98"/>
      <c r="AE105" s="100"/>
      <c r="AF105" s="101" t="s">
        <v>467</v>
      </c>
      <c r="AG105" s="102"/>
      <c r="AH105" s="102"/>
      <c r="AI105" s="102"/>
      <c r="AJ105" s="103"/>
      <c r="AK105" s="106">
        <v>2107</v>
      </c>
      <c r="AL105" s="104" t="s">
        <v>824</v>
      </c>
      <c r="AM105" s="104"/>
      <c r="AN105" s="104"/>
      <c r="AO105" s="104"/>
      <c r="AP105" s="105"/>
    </row>
    <row r="106" spans="1:42" ht="32.5" customHeight="1" x14ac:dyDescent="0.35">
      <c r="A106" s="91">
        <v>104</v>
      </c>
      <c r="B106" s="92">
        <v>42129</v>
      </c>
      <c r="C106" s="93" t="s">
        <v>48</v>
      </c>
      <c r="D106" s="94" t="s">
        <v>691</v>
      </c>
      <c r="E106" s="93" t="s">
        <v>68</v>
      </c>
      <c r="F106" s="95" t="s">
        <v>101</v>
      </c>
      <c r="G106" s="96" t="s">
        <v>139</v>
      </c>
      <c r="H106" s="97" t="s">
        <v>189</v>
      </c>
      <c r="I106" s="97">
        <v>22</v>
      </c>
      <c r="J106" s="94" t="s">
        <v>788</v>
      </c>
      <c r="K106" s="97" t="s">
        <v>225</v>
      </c>
      <c r="L106" s="97" t="s">
        <v>218</v>
      </c>
      <c r="M106" s="97" t="s">
        <v>230</v>
      </c>
      <c r="N106" s="94" t="s">
        <v>223</v>
      </c>
      <c r="O106" s="97" t="s">
        <v>253</v>
      </c>
      <c r="P106" s="98"/>
      <c r="Q106" s="92">
        <v>43442</v>
      </c>
      <c r="R106" s="93" t="s">
        <v>35</v>
      </c>
      <c r="S106" s="94" t="s">
        <v>35</v>
      </c>
      <c r="T106" s="93" t="s">
        <v>517</v>
      </c>
      <c r="U106" s="93" t="s">
        <v>518</v>
      </c>
      <c r="V106" s="93" t="s">
        <v>536</v>
      </c>
      <c r="W106" s="95" t="s">
        <v>611</v>
      </c>
      <c r="X106" s="96" t="s">
        <v>507</v>
      </c>
      <c r="Y106" s="94" t="s">
        <v>507</v>
      </c>
      <c r="Z106" s="97" t="s">
        <v>288</v>
      </c>
      <c r="AA106" s="97" t="s">
        <v>513</v>
      </c>
      <c r="AB106" s="97"/>
      <c r="AC106" s="99">
        <v>43368</v>
      </c>
      <c r="AD106" s="98" t="s">
        <v>499</v>
      </c>
      <c r="AE106" s="100"/>
      <c r="AF106" s="101" t="s">
        <v>349</v>
      </c>
      <c r="AG106" s="102"/>
      <c r="AH106" s="102"/>
      <c r="AI106" s="102"/>
      <c r="AJ106" s="103"/>
      <c r="AK106" s="106">
        <v>1790</v>
      </c>
      <c r="AL106" s="104" t="s">
        <v>825</v>
      </c>
      <c r="AM106" s="104"/>
      <c r="AN106" s="104"/>
      <c r="AO106" s="104"/>
      <c r="AP106" s="105"/>
    </row>
    <row r="107" spans="1:42" ht="32.5" customHeight="1" x14ac:dyDescent="0.35">
      <c r="A107" s="91">
        <v>105</v>
      </c>
      <c r="B107" s="92">
        <v>43405</v>
      </c>
      <c r="C107" s="93" t="s">
        <v>39</v>
      </c>
      <c r="D107" s="94" t="s">
        <v>690</v>
      </c>
      <c r="E107" s="93" t="s">
        <v>35</v>
      </c>
      <c r="F107" s="95" t="s">
        <v>125</v>
      </c>
      <c r="G107" s="96" t="s">
        <v>173</v>
      </c>
      <c r="H107" s="97" t="s">
        <v>203</v>
      </c>
      <c r="I107" s="97" t="s">
        <v>35</v>
      </c>
      <c r="J107" s="94" t="s">
        <v>35</v>
      </c>
      <c r="K107" s="97" t="s">
        <v>220</v>
      </c>
      <c r="L107" s="97" t="s">
        <v>218</v>
      </c>
      <c r="M107" s="97" t="s">
        <v>35</v>
      </c>
      <c r="N107" s="94" t="s">
        <v>35</v>
      </c>
      <c r="O107" s="97" t="s">
        <v>35</v>
      </c>
      <c r="P107" s="98"/>
      <c r="Q107" s="92">
        <v>43453</v>
      </c>
      <c r="R107" s="93" t="s">
        <v>209</v>
      </c>
      <c r="S107" s="94" t="s">
        <v>705</v>
      </c>
      <c r="T107" s="93" t="s">
        <v>517</v>
      </c>
      <c r="U107" s="93" t="s">
        <v>520</v>
      </c>
      <c r="V107" s="93" t="s">
        <v>592</v>
      </c>
      <c r="W107" s="95" t="s">
        <v>673</v>
      </c>
      <c r="X107" s="96" t="s">
        <v>506</v>
      </c>
      <c r="Y107" s="94" t="s">
        <v>712</v>
      </c>
      <c r="Z107" s="97"/>
      <c r="AA107" s="97"/>
      <c r="AB107" s="97"/>
      <c r="AC107" s="99"/>
      <c r="AD107" s="98"/>
      <c r="AE107" s="100"/>
      <c r="AF107" s="101" t="s">
        <v>469</v>
      </c>
      <c r="AG107" s="102"/>
      <c r="AH107" s="102"/>
      <c r="AI107" s="102"/>
      <c r="AJ107" s="103"/>
      <c r="AK107" s="106">
        <v>2135</v>
      </c>
      <c r="AL107" s="104" t="s">
        <v>824</v>
      </c>
      <c r="AM107" s="104"/>
      <c r="AN107" s="104"/>
      <c r="AO107" s="104"/>
      <c r="AP107" s="105"/>
    </row>
    <row r="108" spans="1:42" ht="32.5" customHeight="1" x14ac:dyDescent="0.35">
      <c r="A108" s="91">
        <v>106</v>
      </c>
      <c r="B108" s="92">
        <v>42298</v>
      </c>
      <c r="C108" s="93" t="s">
        <v>39</v>
      </c>
      <c r="D108" s="94" t="s">
        <v>690</v>
      </c>
      <c r="E108" s="93" t="s">
        <v>71</v>
      </c>
      <c r="F108" s="95" t="s">
        <v>116</v>
      </c>
      <c r="G108" s="96" t="s">
        <v>157</v>
      </c>
      <c r="H108" s="97" t="s">
        <v>196</v>
      </c>
      <c r="I108" s="99">
        <v>23686</v>
      </c>
      <c r="J108" s="94" t="s">
        <v>699</v>
      </c>
      <c r="K108" s="97" t="s">
        <v>220</v>
      </c>
      <c r="L108" s="97" t="s">
        <v>218</v>
      </c>
      <c r="M108" s="97" t="s">
        <v>240</v>
      </c>
      <c r="N108" s="94" t="s">
        <v>695</v>
      </c>
      <c r="O108" s="97" t="s">
        <v>39</v>
      </c>
      <c r="P108" s="98" t="s">
        <v>263</v>
      </c>
      <c r="Q108" s="92">
        <v>43456</v>
      </c>
      <c r="R108" s="93" t="s">
        <v>208</v>
      </c>
      <c r="S108" s="94" t="s">
        <v>705</v>
      </c>
      <c r="T108" s="93" t="s">
        <v>517</v>
      </c>
      <c r="U108" s="93" t="s">
        <v>519</v>
      </c>
      <c r="V108" s="93" t="s">
        <v>562</v>
      </c>
      <c r="W108" s="95" t="s">
        <v>636</v>
      </c>
      <c r="X108" s="96" t="s">
        <v>506</v>
      </c>
      <c r="Y108" s="94" t="s">
        <v>712</v>
      </c>
      <c r="Z108" s="97" t="s">
        <v>309</v>
      </c>
      <c r="AA108" s="97" t="s">
        <v>310</v>
      </c>
      <c r="AB108" s="97"/>
      <c r="AC108" s="99"/>
      <c r="AD108" s="98"/>
      <c r="AE108" s="100"/>
      <c r="AF108" s="101" t="s">
        <v>391</v>
      </c>
      <c r="AG108" s="102" t="s">
        <v>392</v>
      </c>
      <c r="AH108" s="102" t="s">
        <v>393</v>
      </c>
      <c r="AI108" s="102"/>
      <c r="AJ108" s="103"/>
      <c r="AK108" s="106">
        <v>1887</v>
      </c>
      <c r="AL108" s="104" t="s">
        <v>825</v>
      </c>
      <c r="AM108" s="104"/>
      <c r="AN108" s="104"/>
      <c r="AO108" s="104"/>
      <c r="AP108" s="105"/>
    </row>
    <row r="109" spans="1:42" ht="32.5" customHeight="1" x14ac:dyDescent="0.35">
      <c r="A109" s="91">
        <v>107</v>
      </c>
      <c r="B109" s="92">
        <v>43330</v>
      </c>
      <c r="C109" s="93" t="s">
        <v>36</v>
      </c>
      <c r="D109" s="94" t="s">
        <v>690</v>
      </c>
      <c r="E109" s="93" t="s">
        <v>35</v>
      </c>
      <c r="F109" s="95" t="s">
        <v>127</v>
      </c>
      <c r="G109" s="96" t="s">
        <v>175</v>
      </c>
      <c r="H109" s="97"/>
      <c r="I109" s="97">
        <v>24</v>
      </c>
      <c r="J109" s="94" t="s">
        <v>788</v>
      </c>
      <c r="K109" s="97" t="s">
        <v>225</v>
      </c>
      <c r="L109" s="97" t="s">
        <v>218</v>
      </c>
      <c r="M109" s="97" t="s">
        <v>221</v>
      </c>
      <c r="N109" s="94" t="s">
        <v>695</v>
      </c>
      <c r="O109" s="97" t="s">
        <v>35</v>
      </c>
      <c r="P109" s="98"/>
      <c r="Q109" s="92">
        <v>43458</v>
      </c>
      <c r="R109" s="93" t="s">
        <v>35</v>
      </c>
      <c r="S109" s="94" t="s">
        <v>35</v>
      </c>
      <c r="T109" s="93" t="s">
        <v>521</v>
      </c>
      <c r="U109" s="93" t="s">
        <v>520</v>
      </c>
      <c r="V109" s="93" t="s">
        <v>737</v>
      </c>
      <c r="W109" s="95"/>
      <c r="X109" s="96" t="s">
        <v>506</v>
      </c>
      <c r="Y109" s="94" t="s">
        <v>712</v>
      </c>
      <c r="Z109" s="97"/>
      <c r="AA109" s="97"/>
      <c r="AB109" s="97"/>
      <c r="AC109" s="99"/>
      <c r="AD109" s="98"/>
      <c r="AE109" s="100"/>
      <c r="AF109" s="101" t="s">
        <v>473</v>
      </c>
      <c r="AG109" s="102"/>
      <c r="AH109" s="102"/>
      <c r="AI109" s="102"/>
      <c r="AJ109" s="103"/>
      <c r="AK109" s="106">
        <v>2130</v>
      </c>
      <c r="AL109" s="104" t="s">
        <v>824</v>
      </c>
      <c r="AM109" s="104"/>
      <c r="AN109" s="104"/>
      <c r="AO109" s="104"/>
      <c r="AP109" s="105"/>
    </row>
    <row r="110" spans="1:42" ht="32.5" customHeight="1" x14ac:dyDescent="0.35">
      <c r="A110" s="91">
        <v>108</v>
      </c>
      <c r="B110" s="92">
        <v>43330</v>
      </c>
      <c r="C110" s="93" t="s">
        <v>36</v>
      </c>
      <c r="D110" s="94" t="s">
        <v>690</v>
      </c>
      <c r="E110" s="93" t="s">
        <v>35</v>
      </c>
      <c r="F110" s="95" t="s">
        <v>127</v>
      </c>
      <c r="G110" s="96" t="s">
        <v>175</v>
      </c>
      <c r="H110" s="97"/>
      <c r="I110" s="97">
        <v>24</v>
      </c>
      <c r="J110" s="94" t="s">
        <v>788</v>
      </c>
      <c r="K110" s="97" t="s">
        <v>225</v>
      </c>
      <c r="L110" s="97" t="s">
        <v>218</v>
      </c>
      <c r="M110" s="97" t="s">
        <v>221</v>
      </c>
      <c r="N110" s="94" t="s">
        <v>695</v>
      </c>
      <c r="O110" s="97" t="s">
        <v>35</v>
      </c>
      <c r="P110" s="98"/>
      <c r="Q110" s="92">
        <v>43458</v>
      </c>
      <c r="R110" s="93" t="s">
        <v>35</v>
      </c>
      <c r="S110" s="94" t="s">
        <v>35</v>
      </c>
      <c r="T110" s="93" t="s">
        <v>521</v>
      </c>
      <c r="U110" s="93" t="s">
        <v>520</v>
      </c>
      <c r="V110" s="93" t="s">
        <v>738</v>
      </c>
      <c r="W110" s="95"/>
      <c r="X110" s="96" t="s">
        <v>506</v>
      </c>
      <c r="Y110" s="94" t="s">
        <v>712</v>
      </c>
      <c r="Z110" s="97"/>
      <c r="AA110" s="97"/>
      <c r="AB110" s="97"/>
      <c r="AC110" s="99"/>
      <c r="AD110" s="98"/>
      <c r="AE110" s="100"/>
      <c r="AF110" s="101" t="s">
        <v>473</v>
      </c>
      <c r="AG110" s="102"/>
      <c r="AH110" s="102"/>
      <c r="AI110" s="102"/>
      <c r="AJ110" s="103"/>
      <c r="AK110" s="106">
        <v>2131</v>
      </c>
      <c r="AL110" s="104" t="s">
        <v>824</v>
      </c>
      <c r="AM110" s="104"/>
      <c r="AN110" s="104"/>
      <c r="AO110" s="104"/>
      <c r="AP110" s="105"/>
    </row>
    <row r="111" spans="1:42" ht="32.5" customHeight="1" x14ac:dyDescent="0.35">
      <c r="A111" s="91">
        <v>109</v>
      </c>
      <c r="B111" s="92">
        <v>43329</v>
      </c>
      <c r="C111" s="93" t="s">
        <v>36</v>
      </c>
      <c r="D111" s="94" t="s">
        <v>690</v>
      </c>
      <c r="E111" s="93" t="s">
        <v>35</v>
      </c>
      <c r="F111" s="95" t="s">
        <v>127</v>
      </c>
      <c r="G111" s="96" t="s">
        <v>175</v>
      </c>
      <c r="H111" s="97"/>
      <c r="I111" s="97">
        <v>24</v>
      </c>
      <c r="J111" s="94" t="s">
        <v>788</v>
      </c>
      <c r="K111" s="97" t="s">
        <v>225</v>
      </c>
      <c r="L111" s="97" t="s">
        <v>218</v>
      </c>
      <c r="M111" s="97" t="s">
        <v>221</v>
      </c>
      <c r="N111" s="94" t="s">
        <v>695</v>
      </c>
      <c r="O111" s="97" t="s">
        <v>35</v>
      </c>
      <c r="P111" s="98"/>
      <c r="Q111" s="92">
        <v>43459</v>
      </c>
      <c r="R111" s="93" t="s">
        <v>35</v>
      </c>
      <c r="S111" s="94" t="s">
        <v>35</v>
      </c>
      <c r="T111" s="93" t="s">
        <v>517</v>
      </c>
      <c r="U111" s="93" t="s">
        <v>518</v>
      </c>
      <c r="V111" s="93" t="s">
        <v>593</v>
      </c>
      <c r="W111" s="95" t="s">
        <v>675</v>
      </c>
      <c r="X111" s="96" t="s">
        <v>506</v>
      </c>
      <c r="Y111" s="94" t="s">
        <v>712</v>
      </c>
      <c r="Z111" s="97"/>
      <c r="AA111" s="97"/>
      <c r="AB111" s="97"/>
      <c r="AC111" s="99"/>
      <c r="AD111" s="98"/>
      <c r="AE111" s="100"/>
      <c r="AF111" s="101" t="s">
        <v>471</v>
      </c>
      <c r="AG111" s="102" t="s">
        <v>472</v>
      </c>
      <c r="AH111" s="102"/>
      <c r="AI111" s="102"/>
      <c r="AJ111" s="103"/>
      <c r="AK111" s="106">
        <v>2129</v>
      </c>
      <c r="AL111" s="104" t="s">
        <v>825</v>
      </c>
      <c r="AM111" s="104"/>
      <c r="AN111" s="104"/>
      <c r="AO111" s="104"/>
      <c r="AP111" s="105"/>
    </row>
    <row r="112" spans="1:42" ht="32.5" customHeight="1" x14ac:dyDescent="0.35">
      <c r="A112" s="91">
        <v>110</v>
      </c>
      <c r="B112" s="92">
        <v>41647</v>
      </c>
      <c r="C112" s="93" t="s">
        <v>36</v>
      </c>
      <c r="D112" s="94" t="s">
        <v>690</v>
      </c>
      <c r="E112" s="93" t="s">
        <v>81</v>
      </c>
      <c r="F112" s="95" t="s">
        <v>117</v>
      </c>
      <c r="G112" s="96" t="s">
        <v>158</v>
      </c>
      <c r="H112" s="97" t="s">
        <v>197</v>
      </c>
      <c r="I112" s="97">
        <v>19</v>
      </c>
      <c r="J112" s="94" t="s">
        <v>788</v>
      </c>
      <c r="K112" s="97" t="s">
        <v>220</v>
      </c>
      <c r="L112" s="97" t="s">
        <v>218</v>
      </c>
      <c r="M112" s="97" t="s">
        <v>223</v>
      </c>
      <c r="N112" s="94" t="s">
        <v>223</v>
      </c>
      <c r="O112" s="97" t="s">
        <v>260</v>
      </c>
      <c r="P112" s="98"/>
      <c r="Q112" s="92" t="s">
        <v>326</v>
      </c>
      <c r="R112" s="93" t="s">
        <v>207</v>
      </c>
      <c r="S112" s="94" t="s">
        <v>705</v>
      </c>
      <c r="T112" s="93" t="s">
        <v>524</v>
      </c>
      <c r="U112" s="93" t="s">
        <v>520</v>
      </c>
      <c r="V112" s="93" t="s">
        <v>746</v>
      </c>
      <c r="W112" s="95" t="s">
        <v>726</v>
      </c>
      <c r="X112" s="96" t="s">
        <v>507</v>
      </c>
      <c r="Y112" s="94" t="s">
        <v>507</v>
      </c>
      <c r="Z112" s="97" t="s">
        <v>311</v>
      </c>
      <c r="AA112" s="97" t="s">
        <v>312</v>
      </c>
      <c r="AB112" s="97"/>
      <c r="AC112" s="99"/>
      <c r="AD112" s="98"/>
      <c r="AE112" s="100"/>
      <c r="AF112" s="101" t="s">
        <v>397</v>
      </c>
      <c r="AG112" s="102"/>
      <c r="AH112" s="102"/>
      <c r="AI112" s="102"/>
      <c r="AJ112" s="103"/>
      <c r="AK112" s="106">
        <v>1011</v>
      </c>
      <c r="AL112" s="104" t="s">
        <v>824</v>
      </c>
      <c r="AM112" s="104"/>
      <c r="AN112" s="104"/>
      <c r="AO112" s="104"/>
      <c r="AP112" s="105"/>
    </row>
    <row r="113" spans="1:42" ht="32.5" customHeight="1" x14ac:dyDescent="0.35">
      <c r="A113" s="91">
        <v>111</v>
      </c>
      <c r="B113" s="92">
        <v>41647</v>
      </c>
      <c r="C113" s="93" t="s">
        <v>36</v>
      </c>
      <c r="D113" s="94" t="s">
        <v>690</v>
      </c>
      <c r="E113" s="93" t="s">
        <v>81</v>
      </c>
      <c r="F113" s="95" t="s">
        <v>117</v>
      </c>
      <c r="G113" s="96" t="s">
        <v>158</v>
      </c>
      <c r="H113" s="97" t="s">
        <v>197</v>
      </c>
      <c r="I113" s="97">
        <v>19</v>
      </c>
      <c r="J113" s="94" t="s">
        <v>788</v>
      </c>
      <c r="K113" s="97" t="s">
        <v>220</v>
      </c>
      <c r="L113" s="97" t="s">
        <v>218</v>
      </c>
      <c r="M113" s="97" t="s">
        <v>223</v>
      </c>
      <c r="N113" s="94" t="s">
        <v>223</v>
      </c>
      <c r="O113" s="97" t="s">
        <v>260</v>
      </c>
      <c r="P113" s="98"/>
      <c r="Q113" s="92" t="s">
        <v>326</v>
      </c>
      <c r="R113" s="93" t="s">
        <v>207</v>
      </c>
      <c r="S113" s="94" t="s">
        <v>705</v>
      </c>
      <c r="T113" s="93" t="s">
        <v>524</v>
      </c>
      <c r="U113" s="93" t="s">
        <v>518</v>
      </c>
      <c r="V113" s="93" t="s">
        <v>566</v>
      </c>
      <c r="W113" s="95"/>
      <c r="X113" s="96" t="s">
        <v>507</v>
      </c>
      <c r="Y113" s="94" t="s">
        <v>507</v>
      </c>
      <c r="Z113" s="97" t="s">
        <v>311</v>
      </c>
      <c r="AA113" s="97" t="s">
        <v>312</v>
      </c>
      <c r="AB113" s="97"/>
      <c r="AC113" s="99"/>
      <c r="AD113" s="98"/>
      <c r="AE113" s="100"/>
      <c r="AF113" s="101" t="s">
        <v>404</v>
      </c>
      <c r="AG113" s="102"/>
      <c r="AH113" s="102"/>
      <c r="AI113" s="102"/>
      <c r="AJ113" s="103"/>
      <c r="AK113" s="106">
        <v>1012</v>
      </c>
      <c r="AL113" s="104" t="s">
        <v>824</v>
      </c>
      <c r="AM113" s="104"/>
      <c r="AN113" s="104"/>
      <c r="AO113" s="104"/>
      <c r="AP113" s="105"/>
    </row>
    <row r="114" spans="1:42" ht="32.5" customHeight="1" x14ac:dyDescent="0.35">
      <c r="A114" s="91">
        <v>112</v>
      </c>
      <c r="B114" s="92">
        <v>41647</v>
      </c>
      <c r="C114" s="93" t="s">
        <v>36</v>
      </c>
      <c r="D114" s="94" t="s">
        <v>690</v>
      </c>
      <c r="E114" s="93" t="s">
        <v>81</v>
      </c>
      <c r="F114" s="95" t="s">
        <v>117</v>
      </c>
      <c r="G114" s="96" t="s">
        <v>158</v>
      </c>
      <c r="H114" s="97" t="s">
        <v>197</v>
      </c>
      <c r="I114" s="97">
        <v>19</v>
      </c>
      <c r="J114" s="94" t="s">
        <v>788</v>
      </c>
      <c r="K114" s="97" t="s">
        <v>220</v>
      </c>
      <c r="L114" s="97" t="s">
        <v>218</v>
      </c>
      <c r="M114" s="97" t="s">
        <v>223</v>
      </c>
      <c r="N114" s="94" t="s">
        <v>223</v>
      </c>
      <c r="O114" s="97" t="s">
        <v>260</v>
      </c>
      <c r="P114" s="98"/>
      <c r="Q114" s="92" t="s">
        <v>326</v>
      </c>
      <c r="R114" s="93" t="s">
        <v>207</v>
      </c>
      <c r="S114" s="94" t="s">
        <v>705</v>
      </c>
      <c r="T114" s="93" t="s">
        <v>524</v>
      </c>
      <c r="U114" s="93" t="s">
        <v>518</v>
      </c>
      <c r="V114" s="93" t="s">
        <v>751</v>
      </c>
      <c r="W114" s="95" t="s">
        <v>727</v>
      </c>
      <c r="X114" s="96" t="s">
        <v>507</v>
      </c>
      <c r="Y114" s="94" t="s">
        <v>507</v>
      </c>
      <c r="Z114" s="97" t="s">
        <v>311</v>
      </c>
      <c r="AA114" s="97" t="s">
        <v>312</v>
      </c>
      <c r="AB114" s="97"/>
      <c r="AC114" s="99"/>
      <c r="AD114" s="98"/>
      <c r="AE114" s="100"/>
      <c r="AF114" s="101" t="s">
        <v>405</v>
      </c>
      <c r="AG114" s="102"/>
      <c r="AH114" s="102"/>
      <c r="AI114" s="102"/>
      <c r="AJ114" s="103"/>
      <c r="AK114" s="106">
        <v>1013</v>
      </c>
      <c r="AL114" s="104" t="s">
        <v>824</v>
      </c>
      <c r="AM114" s="104"/>
      <c r="AN114" s="104"/>
      <c r="AO114" s="104"/>
      <c r="AP114" s="105"/>
    </row>
    <row r="115" spans="1:42" ht="32.5" customHeight="1" x14ac:dyDescent="0.35">
      <c r="A115" s="91">
        <v>113</v>
      </c>
      <c r="B115" s="92">
        <v>41647</v>
      </c>
      <c r="C115" s="93" t="s">
        <v>36</v>
      </c>
      <c r="D115" s="94" t="s">
        <v>690</v>
      </c>
      <c r="E115" s="93" t="s">
        <v>81</v>
      </c>
      <c r="F115" s="95" t="s">
        <v>117</v>
      </c>
      <c r="G115" s="96" t="s">
        <v>158</v>
      </c>
      <c r="H115" s="97" t="s">
        <v>197</v>
      </c>
      <c r="I115" s="97">
        <v>19</v>
      </c>
      <c r="J115" s="94" t="s">
        <v>788</v>
      </c>
      <c r="K115" s="97" t="s">
        <v>220</v>
      </c>
      <c r="L115" s="97" t="s">
        <v>218</v>
      </c>
      <c r="M115" s="97" t="s">
        <v>223</v>
      </c>
      <c r="N115" s="94" t="s">
        <v>223</v>
      </c>
      <c r="O115" s="97" t="s">
        <v>260</v>
      </c>
      <c r="P115" s="98"/>
      <c r="Q115" s="92" t="s">
        <v>326</v>
      </c>
      <c r="R115" s="93" t="s">
        <v>207</v>
      </c>
      <c r="S115" s="94" t="s">
        <v>705</v>
      </c>
      <c r="T115" s="93" t="s">
        <v>524</v>
      </c>
      <c r="U115" s="93" t="s">
        <v>520</v>
      </c>
      <c r="V115" s="93" t="s">
        <v>774</v>
      </c>
      <c r="W115" s="95" t="s">
        <v>642</v>
      </c>
      <c r="X115" s="96" t="s">
        <v>507</v>
      </c>
      <c r="Y115" s="94" t="s">
        <v>507</v>
      </c>
      <c r="Z115" s="97" t="s">
        <v>311</v>
      </c>
      <c r="AA115" s="97" t="s">
        <v>312</v>
      </c>
      <c r="AB115" s="97"/>
      <c r="AC115" s="99"/>
      <c r="AD115" s="98"/>
      <c r="AE115" s="100"/>
      <c r="AF115" s="101" t="s">
        <v>411</v>
      </c>
      <c r="AG115" s="102"/>
      <c r="AH115" s="102"/>
      <c r="AI115" s="102"/>
      <c r="AJ115" s="103"/>
      <c r="AK115" s="106">
        <v>1014</v>
      </c>
      <c r="AL115" s="104" t="s">
        <v>824</v>
      </c>
      <c r="AM115" s="104"/>
      <c r="AN115" s="104"/>
      <c r="AO115" s="104"/>
      <c r="AP115" s="105"/>
    </row>
    <row r="116" spans="1:42" ht="32.5" customHeight="1" x14ac:dyDescent="0.35">
      <c r="A116" s="91">
        <v>114</v>
      </c>
      <c r="B116" s="92">
        <v>41647</v>
      </c>
      <c r="C116" s="93" t="s">
        <v>36</v>
      </c>
      <c r="D116" s="94" t="s">
        <v>690</v>
      </c>
      <c r="E116" s="93" t="s">
        <v>81</v>
      </c>
      <c r="F116" s="95" t="s">
        <v>117</v>
      </c>
      <c r="G116" s="96" t="s">
        <v>158</v>
      </c>
      <c r="H116" s="97" t="s">
        <v>197</v>
      </c>
      <c r="I116" s="97">
        <v>19</v>
      </c>
      <c r="J116" s="94" t="s">
        <v>788</v>
      </c>
      <c r="K116" s="97" t="s">
        <v>220</v>
      </c>
      <c r="L116" s="97" t="s">
        <v>218</v>
      </c>
      <c r="M116" s="97" t="s">
        <v>223</v>
      </c>
      <c r="N116" s="94" t="s">
        <v>223</v>
      </c>
      <c r="O116" s="97" t="s">
        <v>260</v>
      </c>
      <c r="P116" s="98"/>
      <c r="Q116" s="92" t="s">
        <v>326</v>
      </c>
      <c r="R116" s="93" t="s">
        <v>207</v>
      </c>
      <c r="S116" s="94" t="s">
        <v>705</v>
      </c>
      <c r="T116" s="93" t="s">
        <v>524</v>
      </c>
      <c r="U116" s="93" t="s">
        <v>520</v>
      </c>
      <c r="V116" s="93" t="s">
        <v>759</v>
      </c>
      <c r="W116" s="95" t="s">
        <v>643</v>
      </c>
      <c r="X116" s="96" t="s">
        <v>507</v>
      </c>
      <c r="Y116" s="94" t="s">
        <v>507</v>
      </c>
      <c r="Z116" s="97" t="s">
        <v>311</v>
      </c>
      <c r="AA116" s="97" t="s">
        <v>312</v>
      </c>
      <c r="AB116" s="97"/>
      <c r="AC116" s="99"/>
      <c r="AD116" s="98"/>
      <c r="AE116" s="100"/>
      <c r="AF116" s="101" t="s">
        <v>415</v>
      </c>
      <c r="AG116" s="102"/>
      <c r="AH116" s="102"/>
      <c r="AI116" s="102"/>
      <c r="AJ116" s="103"/>
      <c r="AK116" s="106">
        <v>1015</v>
      </c>
      <c r="AL116" s="104" t="s">
        <v>824</v>
      </c>
      <c r="AM116" s="104"/>
      <c r="AN116" s="104"/>
      <c r="AO116" s="104"/>
      <c r="AP116" s="105"/>
    </row>
    <row r="117" spans="1:42" ht="32.5" customHeight="1" x14ac:dyDescent="0.35">
      <c r="A117" s="91">
        <v>115</v>
      </c>
      <c r="B117" s="92">
        <v>41647</v>
      </c>
      <c r="C117" s="93" t="s">
        <v>36</v>
      </c>
      <c r="D117" s="94" t="s">
        <v>690</v>
      </c>
      <c r="E117" s="93" t="s">
        <v>81</v>
      </c>
      <c r="F117" s="95" t="s">
        <v>117</v>
      </c>
      <c r="G117" s="96" t="s">
        <v>158</v>
      </c>
      <c r="H117" s="97" t="s">
        <v>197</v>
      </c>
      <c r="I117" s="97">
        <v>19</v>
      </c>
      <c r="J117" s="94" t="s">
        <v>788</v>
      </c>
      <c r="K117" s="97" t="s">
        <v>220</v>
      </c>
      <c r="L117" s="97" t="s">
        <v>218</v>
      </c>
      <c r="M117" s="97" t="s">
        <v>223</v>
      </c>
      <c r="N117" s="94" t="s">
        <v>223</v>
      </c>
      <c r="O117" s="97" t="s">
        <v>260</v>
      </c>
      <c r="P117" s="98"/>
      <c r="Q117" s="92" t="s">
        <v>326</v>
      </c>
      <c r="R117" s="93" t="s">
        <v>207</v>
      </c>
      <c r="S117" s="94" t="s">
        <v>705</v>
      </c>
      <c r="T117" s="93" t="s">
        <v>524</v>
      </c>
      <c r="U117" s="93" t="s">
        <v>518</v>
      </c>
      <c r="V117" s="93" t="s">
        <v>766</v>
      </c>
      <c r="W117" s="95" t="s">
        <v>767</v>
      </c>
      <c r="X117" s="96" t="s">
        <v>507</v>
      </c>
      <c r="Y117" s="94" t="s">
        <v>507</v>
      </c>
      <c r="Z117" s="97" t="s">
        <v>311</v>
      </c>
      <c r="AA117" s="97" t="s">
        <v>312</v>
      </c>
      <c r="AB117" s="97"/>
      <c r="AC117" s="99"/>
      <c r="AD117" s="98"/>
      <c r="AE117" s="100"/>
      <c r="AF117" s="101" t="s">
        <v>423</v>
      </c>
      <c r="AG117" s="102"/>
      <c r="AH117" s="102"/>
      <c r="AI117" s="102"/>
      <c r="AJ117" s="103"/>
      <c r="AK117" s="106">
        <v>1016</v>
      </c>
      <c r="AL117" s="104" t="s">
        <v>824</v>
      </c>
      <c r="AM117" s="104"/>
      <c r="AN117" s="104"/>
      <c r="AO117" s="104"/>
      <c r="AP117" s="105"/>
    </row>
    <row r="118" spans="1:42" ht="32.5" customHeight="1" x14ac:dyDescent="0.35">
      <c r="A118" s="91">
        <v>116</v>
      </c>
      <c r="B118" s="92">
        <v>41647</v>
      </c>
      <c r="C118" s="93" t="s">
        <v>36</v>
      </c>
      <c r="D118" s="94" t="s">
        <v>690</v>
      </c>
      <c r="E118" s="93" t="s">
        <v>81</v>
      </c>
      <c r="F118" s="95" t="s">
        <v>117</v>
      </c>
      <c r="G118" s="96" t="s">
        <v>158</v>
      </c>
      <c r="H118" s="97" t="s">
        <v>197</v>
      </c>
      <c r="I118" s="97">
        <v>19</v>
      </c>
      <c r="J118" s="94" t="s">
        <v>788</v>
      </c>
      <c r="K118" s="97" t="s">
        <v>220</v>
      </c>
      <c r="L118" s="97" t="s">
        <v>218</v>
      </c>
      <c r="M118" s="97" t="s">
        <v>223</v>
      </c>
      <c r="N118" s="94" t="s">
        <v>223</v>
      </c>
      <c r="O118" s="97" t="s">
        <v>260</v>
      </c>
      <c r="P118" s="98"/>
      <c r="Q118" s="92" t="s">
        <v>326</v>
      </c>
      <c r="R118" s="93" t="s">
        <v>207</v>
      </c>
      <c r="S118" s="94" t="s">
        <v>705</v>
      </c>
      <c r="T118" s="93" t="s">
        <v>524</v>
      </c>
      <c r="U118" s="93" t="s">
        <v>518</v>
      </c>
      <c r="V118" s="93" t="s">
        <v>769</v>
      </c>
      <c r="W118" s="95" t="s">
        <v>713</v>
      </c>
      <c r="X118" s="96" t="s">
        <v>507</v>
      </c>
      <c r="Y118" s="94" t="s">
        <v>507</v>
      </c>
      <c r="Z118" s="97" t="s">
        <v>311</v>
      </c>
      <c r="AA118" s="97" t="s">
        <v>312</v>
      </c>
      <c r="AB118" s="97"/>
      <c r="AC118" s="99"/>
      <c r="AD118" s="98"/>
      <c r="AE118" s="100"/>
      <c r="AF118" s="101" t="s">
        <v>425</v>
      </c>
      <c r="AG118" s="102"/>
      <c r="AH118" s="102"/>
      <c r="AI118" s="102"/>
      <c r="AJ118" s="103"/>
      <c r="AK118" s="106">
        <v>1017</v>
      </c>
      <c r="AL118" s="104" t="s">
        <v>824</v>
      </c>
      <c r="AM118" s="104"/>
      <c r="AN118" s="104"/>
      <c r="AO118" s="104"/>
      <c r="AP118" s="105"/>
    </row>
    <row r="119" spans="1:42" ht="32.5" customHeight="1" x14ac:dyDescent="0.35">
      <c r="A119" s="91">
        <v>117</v>
      </c>
      <c r="B119" s="92">
        <v>41647</v>
      </c>
      <c r="C119" s="93" t="s">
        <v>36</v>
      </c>
      <c r="D119" s="94" t="s">
        <v>690</v>
      </c>
      <c r="E119" s="93" t="s">
        <v>81</v>
      </c>
      <c r="F119" s="95" t="s">
        <v>117</v>
      </c>
      <c r="G119" s="96" t="s">
        <v>158</v>
      </c>
      <c r="H119" s="97" t="s">
        <v>197</v>
      </c>
      <c r="I119" s="97">
        <v>19</v>
      </c>
      <c r="J119" s="94" t="s">
        <v>788</v>
      </c>
      <c r="K119" s="97" t="s">
        <v>220</v>
      </c>
      <c r="L119" s="97" t="s">
        <v>218</v>
      </c>
      <c r="M119" s="97" t="s">
        <v>223</v>
      </c>
      <c r="N119" s="94" t="s">
        <v>223</v>
      </c>
      <c r="O119" s="97" t="s">
        <v>260</v>
      </c>
      <c r="P119" s="98"/>
      <c r="Q119" s="92" t="s">
        <v>326</v>
      </c>
      <c r="R119" s="93" t="s">
        <v>207</v>
      </c>
      <c r="S119" s="94" t="s">
        <v>705</v>
      </c>
      <c r="T119" s="93" t="s">
        <v>524</v>
      </c>
      <c r="U119" s="93" t="s">
        <v>520</v>
      </c>
      <c r="V119" s="93" t="s">
        <v>776</v>
      </c>
      <c r="W119" s="95" t="s">
        <v>721</v>
      </c>
      <c r="X119" s="96" t="s">
        <v>507</v>
      </c>
      <c r="Y119" s="94" t="s">
        <v>507</v>
      </c>
      <c r="Z119" s="97" t="s">
        <v>311</v>
      </c>
      <c r="AA119" s="97" t="s">
        <v>312</v>
      </c>
      <c r="AB119" s="97"/>
      <c r="AC119" s="99"/>
      <c r="AD119" s="98"/>
      <c r="AE119" s="100"/>
      <c r="AF119" s="101" t="s">
        <v>430</v>
      </c>
      <c r="AG119" s="102"/>
      <c r="AH119" s="102"/>
      <c r="AI119" s="102"/>
      <c r="AJ119" s="103"/>
      <c r="AK119" s="106">
        <v>1018</v>
      </c>
      <c r="AL119" s="104" t="s">
        <v>824</v>
      </c>
      <c r="AM119" s="104"/>
      <c r="AN119" s="104"/>
      <c r="AO119" s="104"/>
      <c r="AP119" s="105"/>
    </row>
    <row r="120" spans="1:42" ht="32.5" customHeight="1" x14ac:dyDescent="0.35">
      <c r="A120" s="91">
        <v>118</v>
      </c>
      <c r="B120" s="92">
        <v>41647</v>
      </c>
      <c r="C120" s="93" t="s">
        <v>36</v>
      </c>
      <c r="D120" s="94" t="s">
        <v>690</v>
      </c>
      <c r="E120" s="93" t="s">
        <v>81</v>
      </c>
      <c r="F120" s="95" t="s">
        <v>117</v>
      </c>
      <c r="G120" s="96" t="s">
        <v>158</v>
      </c>
      <c r="H120" s="97" t="s">
        <v>197</v>
      </c>
      <c r="I120" s="97">
        <v>19</v>
      </c>
      <c r="J120" s="94" t="s">
        <v>788</v>
      </c>
      <c r="K120" s="97" t="s">
        <v>220</v>
      </c>
      <c r="L120" s="97" t="s">
        <v>218</v>
      </c>
      <c r="M120" s="97" t="s">
        <v>223</v>
      </c>
      <c r="N120" s="94" t="s">
        <v>223</v>
      </c>
      <c r="O120" s="97" t="s">
        <v>260</v>
      </c>
      <c r="P120" s="98"/>
      <c r="Q120" s="92" t="s">
        <v>326</v>
      </c>
      <c r="R120" s="93" t="s">
        <v>207</v>
      </c>
      <c r="S120" s="94" t="s">
        <v>705</v>
      </c>
      <c r="T120" s="93" t="s">
        <v>524</v>
      </c>
      <c r="U120" s="93" t="s">
        <v>518</v>
      </c>
      <c r="V120" s="93" t="s">
        <v>777</v>
      </c>
      <c r="W120" s="95" t="s">
        <v>732</v>
      </c>
      <c r="X120" s="96" t="s">
        <v>507</v>
      </c>
      <c r="Y120" s="94" t="s">
        <v>507</v>
      </c>
      <c r="Z120" s="97" t="s">
        <v>311</v>
      </c>
      <c r="AA120" s="97" t="s">
        <v>312</v>
      </c>
      <c r="AB120" s="97"/>
      <c r="AC120" s="99"/>
      <c r="AD120" s="98"/>
      <c r="AE120" s="100"/>
      <c r="AF120" s="101" t="s">
        <v>431</v>
      </c>
      <c r="AG120" s="102"/>
      <c r="AH120" s="102"/>
      <c r="AI120" s="102"/>
      <c r="AJ120" s="103"/>
      <c r="AK120" s="106">
        <v>1019</v>
      </c>
      <c r="AL120" s="104" t="s">
        <v>824</v>
      </c>
      <c r="AM120" s="104"/>
      <c r="AN120" s="104"/>
      <c r="AO120" s="104"/>
      <c r="AP120" s="105"/>
    </row>
    <row r="121" spans="1:42" ht="32.5" customHeight="1" x14ac:dyDescent="0.35">
      <c r="A121" s="91">
        <v>119</v>
      </c>
      <c r="B121" s="92">
        <v>41647</v>
      </c>
      <c r="C121" s="93" t="s">
        <v>36</v>
      </c>
      <c r="D121" s="94" t="s">
        <v>690</v>
      </c>
      <c r="E121" s="93" t="s">
        <v>81</v>
      </c>
      <c r="F121" s="95" t="s">
        <v>117</v>
      </c>
      <c r="G121" s="96" t="s">
        <v>158</v>
      </c>
      <c r="H121" s="97" t="s">
        <v>197</v>
      </c>
      <c r="I121" s="97">
        <v>19</v>
      </c>
      <c r="J121" s="94" t="s">
        <v>788</v>
      </c>
      <c r="K121" s="97" t="s">
        <v>220</v>
      </c>
      <c r="L121" s="97" t="s">
        <v>218</v>
      </c>
      <c r="M121" s="97" t="s">
        <v>223</v>
      </c>
      <c r="N121" s="94" t="s">
        <v>223</v>
      </c>
      <c r="O121" s="97" t="s">
        <v>260</v>
      </c>
      <c r="P121" s="98"/>
      <c r="Q121" s="92" t="s">
        <v>326</v>
      </c>
      <c r="R121" s="93" t="s">
        <v>207</v>
      </c>
      <c r="S121" s="94" t="s">
        <v>705</v>
      </c>
      <c r="T121" s="93" t="s">
        <v>524</v>
      </c>
      <c r="U121" s="93" t="s">
        <v>518</v>
      </c>
      <c r="V121" s="93" t="s">
        <v>733</v>
      </c>
      <c r="W121" s="95"/>
      <c r="X121" s="96" t="s">
        <v>507</v>
      </c>
      <c r="Y121" s="94" t="s">
        <v>507</v>
      </c>
      <c r="Z121" s="97" t="s">
        <v>311</v>
      </c>
      <c r="AA121" s="97" t="s">
        <v>312</v>
      </c>
      <c r="AB121" s="97"/>
      <c r="AC121" s="99"/>
      <c r="AD121" s="98"/>
      <c r="AE121" s="100"/>
      <c r="AF121" s="101" t="s">
        <v>433</v>
      </c>
      <c r="AG121" s="102"/>
      <c r="AH121" s="102"/>
      <c r="AI121" s="102"/>
      <c r="AJ121" s="103"/>
      <c r="AK121" s="106">
        <v>1020</v>
      </c>
      <c r="AL121" s="104" t="s">
        <v>824</v>
      </c>
      <c r="AM121" s="104"/>
      <c r="AN121" s="104"/>
      <c r="AO121" s="104"/>
      <c r="AP121" s="105"/>
    </row>
    <row r="122" spans="1:42" ht="32.5" customHeight="1" x14ac:dyDescent="0.35">
      <c r="A122" s="91">
        <v>120</v>
      </c>
      <c r="B122" s="92">
        <v>41647</v>
      </c>
      <c r="C122" s="93" t="s">
        <v>36</v>
      </c>
      <c r="D122" s="94" t="s">
        <v>690</v>
      </c>
      <c r="E122" s="93" t="s">
        <v>81</v>
      </c>
      <c r="F122" s="95" t="s">
        <v>117</v>
      </c>
      <c r="G122" s="96" t="s">
        <v>158</v>
      </c>
      <c r="H122" s="97" t="s">
        <v>197</v>
      </c>
      <c r="I122" s="97">
        <v>19</v>
      </c>
      <c r="J122" s="94" t="s">
        <v>788</v>
      </c>
      <c r="K122" s="97" t="s">
        <v>220</v>
      </c>
      <c r="L122" s="97" t="s">
        <v>218</v>
      </c>
      <c r="M122" s="97" t="s">
        <v>223</v>
      </c>
      <c r="N122" s="94" t="s">
        <v>223</v>
      </c>
      <c r="O122" s="97" t="s">
        <v>260</v>
      </c>
      <c r="P122" s="98"/>
      <c r="Q122" s="92" t="s">
        <v>327</v>
      </c>
      <c r="R122" s="93" t="s">
        <v>215</v>
      </c>
      <c r="S122" s="94" t="s">
        <v>705</v>
      </c>
      <c r="T122" s="93" t="s">
        <v>524</v>
      </c>
      <c r="U122" s="93" t="s">
        <v>518</v>
      </c>
      <c r="V122" s="93" t="s">
        <v>773</v>
      </c>
      <c r="W122" s="95" t="s">
        <v>717</v>
      </c>
      <c r="X122" s="96" t="s">
        <v>507</v>
      </c>
      <c r="Y122" s="94" t="s">
        <v>507</v>
      </c>
      <c r="Z122" s="97" t="s">
        <v>311</v>
      </c>
      <c r="AA122" s="97" t="s">
        <v>312</v>
      </c>
      <c r="AB122" s="97"/>
      <c r="AC122" s="99"/>
      <c r="AD122" s="98"/>
      <c r="AE122" s="100"/>
      <c r="AF122" s="101" t="s">
        <v>429</v>
      </c>
      <c r="AG122" s="102"/>
      <c r="AH122" s="102"/>
      <c r="AI122" s="102"/>
      <c r="AJ122" s="103"/>
      <c r="AK122" s="106">
        <v>1021</v>
      </c>
      <c r="AL122" s="104" t="s">
        <v>824</v>
      </c>
      <c r="AM122" s="104"/>
      <c r="AN122" s="104"/>
      <c r="AO122" s="104"/>
      <c r="AP122" s="105"/>
    </row>
  </sheetData>
  <autoFilter ref="A2:AP139" xr:uid="{00000000-0009-0000-0000-000000000000}"/>
  <mergeCells count="8">
    <mergeCell ref="A1:A2"/>
    <mergeCell ref="AE1:AE2"/>
    <mergeCell ref="AK1:AP1"/>
    <mergeCell ref="G1:P1"/>
    <mergeCell ref="B1:F1"/>
    <mergeCell ref="Q1:W1"/>
    <mergeCell ref="X1:AD1"/>
    <mergeCell ref="AF1:A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456"/>
  <sheetViews>
    <sheetView rightToLeft="1" zoomScale="80" zoomScaleNormal="80" workbookViewId="0">
      <selection activeCell="B24" sqref="B24"/>
    </sheetView>
  </sheetViews>
  <sheetFormatPr defaultColWidth="12.7265625" defaultRowHeight="19.899999999999999" customHeight="1" x14ac:dyDescent="0.35"/>
  <cols>
    <col min="1" max="1" width="21.81640625" style="15" customWidth="1"/>
    <col min="2" max="2" width="26.81640625" style="8" customWidth="1"/>
    <col min="3" max="7" width="16" style="4" customWidth="1"/>
    <col min="8" max="8" width="16" style="1" customWidth="1"/>
    <col min="9" max="15" width="16" style="4" customWidth="1"/>
    <col min="16" max="39" width="12.7265625" style="4" customWidth="1"/>
    <col min="41" max="41" width="12.7265625" style="18"/>
    <col min="42" max="16384" width="12.7265625" style="4"/>
  </cols>
  <sheetData>
    <row r="1" spans="1:41" customFormat="1" ht="19.899999999999999" customHeight="1" thickBot="1" x14ac:dyDescent="0.4">
      <c r="AG1" s="13"/>
      <c r="AO1" s="111"/>
    </row>
    <row r="2" spans="1:41" ht="19.899999999999999" customHeight="1" thickBot="1" x14ac:dyDescent="0.4">
      <c r="A2" s="5">
        <v>1</v>
      </c>
      <c r="B2" s="133" t="s">
        <v>826</v>
      </c>
      <c r="C2" s="134"/>
      <c r="D2" s="134"/>
      <c r="E2" s="134"/>
      <c r="F2" s="134"/>
      <c r="G2" s="134"/>
      <c r="H2" s="134"/>
      <c r="I2" s="134"/>
      <c r="J2" s="135"/>
      <c r="AO2" s="109">
        <v>1</v>
      </c>
    </row>
    <row r="3" spans="1:41" ht="19.899999999999999" customHeight="1" thickBot="1" x14ac:dyDescent="0.4">
      <c r="A3" s="5" t="s">
        <v>15</v>
      </c>
      <c r="B3" s="130" t="s">
        <v>796</v>
      </c>
      <c r="C3" s="131"/>
      <c r="D3" s="131"/>
      <c r="E3" s="131"/>
      <c r="F3" s="131"/>
      <c r="G3" s="131"/>
      <c r="H3" s="131"/>
      <c r="I3" s="131"/>
      <c r="J3" s="132"/>
      <c r="AO3" s="15"/>
    </row>
    <row r="4" spans="1:41" ht="19.899999999999999" customHeight="1" thickBot="1" x14ac:dyDescent="0.4">
      <c r="B4" s="50"/>
      <c r="C4" s="63" t="s">
        <v>517</v>
      </c>
      <c r="D4" s="20" t="s">
        <v>527</v>
      </c>
      <c r="E4" s="20" t="s">
        <v>524</v>
      </c>
      <c r="F4" s="20" t="s">
        <v>521</v>
      </c>
      <c r="G4" s="20" t="s">
        <v>525</v>
      </c>
      <c r="H4" s="20" t="s">
        <v>526</v>
      </c>
      <c r="I4" s="21" t="s">
        <v>595</v>
      </c>
      <c r="J4" s="26" t="s">
        <v>786</v>
      </c>
      <c r="M4"/>
      <c r="N4"/>
      <c r="O4"/>
      <c r="P4"/>
      <c r="Q4"/>
      <c r="R4"/>
      <c r="S4"/>
      <c r="AO4" s="15"/>
    </row>
    <row r="5" spans="1:41" ht="19.899999999999999" customHeight="1" x14ac:dyDescent="0.35">
      <c r="B5" s="57" t="s">
        <v>36</v>
      </c>
      <c r="C5" s="23">
        <f>COUNTIFS(Data!T:T,stats!M5,Data!C:C,stats!B5)</f>
        <v>41</v>
      </c>
      <c r="D5" s="6">
        <f>COUNTIFS(Data!T:T,stats!N5,Data!C:C,stats!B5)</f>
        <v>0</v>
      </c>
      <c r="E5" s="6">
        <f>COUNTIFS(Data!T:T,stats!O5,Data!C:C,stats!B5)</f>
        <v>39</v>
      </c>
      <c r="F5" s="6">
        <f>COUNTIFS(Data!T:T,stats!P5,Data!C:C,stats!B5)</f>
        <v>2</v>
      </c>
      <c r="G5" s="6">
        <f>COUNTIFS(Data!T:T,stats!Q5,Data!C:C,stats!B5)</f>
        <v>1</v>
      </c>
      <c r="H5" s="6">
        <f>COUNTIFS(Data!T:T,stats!R5,Data!C:C,stats!B5)</f>
        <v>0</v>
      </c>
      <c r="I5" s="24">
        <f>COUNTIFS(Data!T:T,stats!S5,Data!C:C,stats!B5)</f>
        <v>0</v>
      </c>
      <c r="J5" s="27">
        <f>SUM(C5:I5)</f>
        <v>83</v>
      </c>
      <c r="M5" s="9" t="s">
        <v>517</v>
      </c>
      <c r="N5" s="9" t="s">
        <v>527</v>
      </c>
      <c r="O5" s="9" t="s">
        <v>524</v>
      </c>
      <c r="P5" s="9" t="s">
        <v>521</v>
      </c>
      <c r="Q5" s="9" t="s">
        <v>525</v>
      </c>
      <c r="R5" s="9" t="s">
        <v>526</v>
      </c>
      <c r="S5" s="9" t="s">
        <v>595</v>
      </c>
      <c r="AO5" s="15"/>
    </row>
    <row r="6" spans="1:41" ht="19.899999999999999" customHeight="1" x14ac:dyDescent="0.35">
      <c r="B6" s="48" t="s">
        <v>39</v>
      </c>
      <c r="C6" s="11">
        <f>COUNTIFS(Data!T:T,stats!M6,Data!C:C,stats!B6)</f>
        <v>9</v>
      </c>
      <c r="D6" s="3">
        <f>COUNTIFS(Data!T:T,stats!N6,Data!C:C,stats!B6)</f>
        <v>0</v>
      </c>
      <c r="E6" s="3">
        <f>COUNTIFS(Data!T:T,stats!O6,Data!C:C,stats!B6)</f>
        <v>0</v>
      </c>
      <c r="F6" s="3">
        <f>COUNTIFS(Data!T:T,stats!P6,Data!C:C,stats!B6)</f>
        <v>0</v>
      </c>
      <c r="G6" s="3">
        <f>COUNTIFS(Data!T:T,stats!Q6,Data!C:C,stats!B6)</f>
        <v>0</v>
      </c>
      <c r="H6" s="3">
        <f>COUNTIFS(Data!T:T,stats!R6,Data!C:C,stats!B6)</f>
        <v>0</v>
      </c>
      <c r="I6" s="25">
        <f>COUNTIFS(Data!T:T,stats!S6,Data!C:C,stats!B6)</f>
        <v>0</v>
      </c>
      <c r="J6" s="28">
        <f t="shared" ref="J6:J25" si="0">SUM(C6:I6)</f>
        <v>9</v>
      </c>
      <c r="M6" s="9" t="s">
        <v>517</v>
      </c>
      <c r="N6" s="9" t="s">
        <v>527</v>
      </c>
      <c r="O6" s="9" t="s">
        <v>524</v>
      </c>
      <c r="P6" s="9" t="s">
        <v>521</v>
      </c>
      <c r="Q6" s="9" t="s">
        <v>525</v>
      </c>
      <c r="R6" s="9" t="s">
        <v>526</v>
      </c>
      <c r="S6" s="9" t="s">
        <v>595</v>
      </c>
      <c r="AO6" s="15"/>
    </row>
    <row r="7" spans="1:41" ht="19.899999999999999" customHeight="1" x14ac:dyDescent="0.35">
      <c r="B7" s="48" t="s">
        <v>40</v>
      </c>
      <c r="C7" s="11">
        <f>COUNTIFS(Data!T:T,stats!M7,Data!C:C,stats!B7)</f>
        <v>4</v>
      </c>
      <c r="D7" s="3">
        <f>COUNTIFS(Data!T:T,stats!N7,Data!C:C,stats!B7)</f>
        <v>0</v>
      </c>
      <c r="E7" s="3">
        <f>COUNTIFS(Data!T:T,stats!O7,Data!C:C,stats!B7)</f>
        <v>0</v>
      </c>
      <c r="F7" s="3">
        <f>COUNTIFS(Data!T:T,stats!P7,Data!C:C,stats!B7)</f>
        <v>0</v>
      </c>
      <c r="G7" s="3">
        <f>COUNTIFS(Data!T:T,stats!Q7,Data!C:C,stats!B7)</f>
        <v>0</v>
      </c>
      <c r="H7" s="3">
        <f>COUNTIFS(Data!T:T,stats!R7,Data!C:C,stats!B7)</f>
        <v>0</v>
      </c>
      <c r="I7" s="25">
        <f>COUNTIFS(Data!T:T,stats!S7,Data!C:C,stats!B7)</f>
        <v>0</v>
      </c>
      <c r="J7" s="28">
        <f t="shared" si="0"/>
        <v>4</v>
      </c>
      <c r="M7" s="9" t="s">
        <v>517</v>
      </c>
      <c r="N7" s="9" t="s">
        <v>527</v>
      </c>
      <c r="O7" s="9" t="s">
        <v>524</v>
      </c>
      <c r="P7" s="9" t="s">
        <v>521</v>
      </c>
      <c r="Q7" s="9" t="s">
        <v>525</v>
      </c>
      <c r="R7" s="9" t="s">
        <v>526</v>
      </c>
      <c r="S7" s="9" t="s">
        <v>595</v>
      </c>
      <c r="AO7" s="15"/>
    </row>
    <row r="8" spans="1:41" ht="19.899999999999999" customHeight="1" x14ac:dyDescent="0.35">
      <c r="B8" s="48" t="s">
        <v>50</v>
      </c>
      <c r="C8" s="11">
        <f>COUNTIFS(Data!T:T,stats!M8,Data!C:C,stats!B8)</f>
        <v>2</v>
      </c>
      <c r="D8" s="3">
        <f>COUNTIFS(Data!T:T,stats!N8,Data!C:C,stats!B8)</f>
        <v>0</v>
      </c>
      <c r="E8" s="3">
        <f>COUNTIFS(Data!T:T,stats!O8,Data!C:C,stats!B8)</f>
        <v>0</v>
      </c>
      <c r="F8" s="3">
        <f>COUNTIFS(Data!T:T,stats!P8,Data!C:C,stats!B8)</f>
        <v>0</v>
      </c>
      <c r="G8" s="3">
        <f>COUNTIFS(Data!T:T,stats!Q8,Data!C:C,stats!B8)</f>
        <v>0</v>
      </c>
      <c r="H8" s="3">
        <f>COUNTIFS(Data!T:T,stats!R8,Data!C:C,stats!B8)</f>
        <v>0</v>
      </c>
      <c r="I8" s="25">
        <f>COUNTIFS(Data!T:T,stats!S8,Data!C:C,stats!B8)</f>
        <v>0</v>
      </c>
      <c r="J8" s="28">
        <f t="shared" si="0"/>
        <v>2</v>
      </c>
      <c r="M8" s="9" t="s">
        <v>517</v>
      </c>
      <c r="N8" s="9" t="s">
        <v>527</v>
      </c>
      <c r="O8" s="9" t="s">
        <v>524</v>
      </c>
      <c r="P8" s="9" t="s">
        <v>521</v>
      </c>
      <c r="Q8" s="9" t="s">
        <v>525</v>
      </c>
      <c r="R8" s="9" t="s">
        <v>526</v>
      </c>
      <c r="S8" s="9" t="s">
        <v>595</v>
      </c>
      <c r="AO8" s="15"/>
    </row>
    <row r="9" spans="1:41" ht="19.899999999999999" customHeight="1" x14ac:dyDescent="0.35">
      <c r="B9" s="48" t="s">
        <v>37</v>
      </c>
      <c r="C9" s="11">
        <f>COUNTIFS(Data!T:T,stats!M9,Data!C:C,stats!B9)</f>
        <v>3</v>
      </c>
      <c r="D9" s="3">
        <f>COUNTIFS(Data!T:T,stats!N9,Data!C:C,stats!B9)</f>
        <v>0</v>
      </c>
      <c r="E9" s="3">
        <f>COUNTIFS(Data!T:T,stats!O9,Data!C:C,stats!B9)</f>
        <v>0</v>
      </c>
      <c r="F9" s="3">
        <f>COUNTIFS(Data!T:T,stats!P9,Data!C:C,stats!B9)</f>
        <v>0</v>
      </c>
      <c r="G9" s="3">
        <f>COUNTIFS(Data!T:T,stats!Q9,Data!C:C,stats!B9)</f>
        <v>0</v>
      </c>
      <c r="H9" s="3">
        <f>COUNTIFS(Data!T:T,stats!R9,Data!C:C,stats!B9)</f>
        <v>0</v>
      </c>
      <c r="I9" s="25">
        <f>COUNTIFS(Data!T:T,stats!S9,Data!C:C,stats!B9)</f>
        <v>0</v>
      </c>
      <c r="J9" s="28">
        <f t="shared" si="0"/>
        <v>3</v>
      </c>
      <c r="M9" s="9" t="s">
        <v>517</v>
      </c>
      <c r="N9" s="9" t="s">
        <v>527</v>
      </c>
      <c r="O9" s="9" t="s">
        <v>524</v>
      </c>
      <c r="P9" s="9" t="s">
        <v>521</v>
      </c>
      <c r="Q9" s="9" t="s">
        <v>525</v>
      </c>
      <c r="R9" s="9" t="s">
        <v>526</v>
      </c>
      <c r="S9" s="9" t="s">
        <v>595</v>
      </c>
      <c r="AO9" s="15"/>
    </row>
    <row r="10" spans="1:41" ht="19.899999999999999" customHeight="1" x14ac:dyDescent="0.35">
      <c r="B10" s="48" t="s">
        <v>41</v>
      </c>
      <c r="C10" s="11">
        <f>COUNTIFS(Data!T:T,stats!M10,Data!C:C,stats!B10)</f>
        <v>1</v>
      </c>
      <c r="D10" s="3">
        <f>COUNTIFS(Data!T:T,stats!N10,Data!C:C,stats!B10)</f>
        <v>0</v>
      </c>
      <c r="E10" s="3">
        <f>COUNTIFS(Data!T:T,stats!O10,Data!C:C,stats!B10)</f>
        <v>0</v>
      </c>
      <c r="F10" s="3">
        <f>COUNTIFS(Data!T:T,stats!P10,Data!C:C,stats!B10)</f>
        <v>0</v>
      </c>
      <c r="G10" s="3">
        <f>COUNTIFS(Data!T:T,stats!Q10,Data!C:C,stats!B10)</f>
        <v>0</v>
      </c>
      <c r="H10" s="3">
        <f>COUNTIFS(Data!T:T,stats!R10,Data!C:C,stats!B10)</f>
        <v>0</v>
      </c>
      <c r="I10" s="25">
        <f>COUNTIFS(Data!T:T,stats!S10,Data!C:C,stats!B10)</f>
        <v>0</v>
      </c>
      <c r="J10" s="28">
        <f t="shared" si="0"/>
        <v>1</v>
      </c>
      <c r="M10" s="9" t="s">
        <v>517</v>
      </c>
      <c r="N10" s="9" t="s">
        <v>527</v>
      </c>
      <c r="O10" s="9" t="s">
        <v>524</v>
      </c>
      <c r="P10" s="9" t="s">
        <v>521</v>
      </c>
      <c r="Q10" s="9" t="s">
        <v>525</v>
      </c>
      <c r="R10" s="9" t="s">
        <v>526</v>
      </c>
      <c r="S10" s="9" t="s">
        <v>595</v>
      </c>
      <c r="AO10" s="15"/>
    </row>
    <row r="11" spans="1:41" ht="19.899999999999999" customHeight="1" x14ac:dyDescent="0.35">
      <c r="B11" s="48" t="s">
        <v>38</v>
      </c>
      <c r="C11" s="11">
        <f>COUNTIFS(Data!T:T,stats!M11,Data!C:C,stats!B11)</f>
        <v>0</v>
      </c>
      <c r="D11" s="3">
        <f>COUNTIFS(Data!T:T,stats!N11,Data!C:C,stats!B11)</f>
        <v>0</v>
      </c>
      <c r="E11" s="3">
        <f>COUNTIFS(Data!T:T,stats!O11,Data!C:C,stats!B11)</f>
        <v>0</v>
      </c>
      <c r="F11" s="3">
        <f>COUNTIFS(Data!T:T,stats!P11,Data!C:C,stats!B11)</f>
        <v>0</v>
      </c>
      <c r="G11" s="3">
        <f>COUNTIFS(Data!T:T,stats!Q11,Data!C:C,stats!B11)</f>
        <v>0</v>
      </c>
      <c r="H11" s="3">
        <f>COUNTIFS(Data!T:T,stats!R11,Data!C:C,stats!B11)</f>
        <v>0</v>
      </c>
      <c r="I11" s="25">
        <f>COUNTIFS(Data!T:T,stats!S11,Data!C:C,stats!B11)</f>
        <v>0</v>
      </c>
      <c r="J11" s="28">
        <f t="shared" si="0"/>
        <v>0</v>
      </c>
      <c r="M11" s="9" t="s">
        <v>517</v>
      </c>
      <c r="N11" s="9" t="s">
        <v>527</v>
      </c>
      <c r="O11" s="9" t="s">
        <v>524</v>
      </c>
      <c r="P11" s="9" t="s">
        <v>521</v>
      </c>
      <c r="Q11" s="9" t="s">
        <v>525</v>
      </c>
      <c r="R11" s="9" t="s">
        <v>526</v>
      </c>
      <c r="S11" s="9" t="s">
        <v>595</v>
      </c>
      <c r="AO11" s="15"/>
    </row>
    <row r="12" spans="1:41" ht="19.899999999999999" customHeight="1" x14ac:dyDescent="0.35">
      <c r="B12" s="48" t="s">
        <v>45</v>
      </c>
      <c r="C12" s="11">
        <f>COUNTIFS(Data!T:T,stats!M12,Data!C:C,stats!B12)</f>
        <v>0</v>
      </c>
      <c r="D12" s="3">
        <f>COUNTIFS(Data!T:T,stats!N12,Data!C:C,stats!B12)</f>
        <v>0</v>
      </c>
      <c r="E12" s="3">
        <f>COUNTIFS(Data!T:T,stats!O12,Data!C:C,stats!B12)</f>
        <v>0</v>
      </c>
      <c r="F12" s="3">
        <f>COUNTIFS(Data!T:T,stats!P12,Data!C:C,stats!B12)</f>
        <v>0</v>
      </c>
      <c r="G12" s="3">
        <f>COUNTIFS(Data!T:T,stats!Q12,Data!C:C,stats!B12)</f>
        <v>0</v>
      </c>
      <c r="H12" s="3">
        <f>COUNTIFS(Data!T:T,stats!R12,Data!C:C,stats!B12)</f>
        <v>0</v>
      </c>
      <c r="I12" s="25">
        <f>COUNTIFS(Data!T:T,stats!S12,Data!C:C,stats!B12)</f>
        <v>0</v>
      </c>
      <c r="J12" s="28">
        <f t="shared" si="0"/>
        <v>0</v>
      </c>
      <c r="M12" s="9" t="s">
        <v>517</v>
      </c>
      <c r="N12" s="9" t="s">
        <v>527</v>
      </c>
      <c r="O12" s="9" t="s">
        <v>524</v>
      </c>
      <c r="P12" s="9" t="s">
        <v>521</v>
      </c>
      <c r="Q12" s="9" t="s">
        <v>525</v>
      </c>
      <c r="R12" s="9" t="s">
        <v>526</v>
      </c>
      <c r="S12" s="9" t="s">
        <v>595</v>
      </c>
      <c r="AO12" s="15"/>
    </row>
    <row r="13" spans="1:41" ht="19.899999999999999" customHeight="1" x14ac:dyDescent="0.35">
      <c r="B13" s="48" t="s">
        <v>44</v>
      </c>
      <c r="C13" s="11">
        <f>COUNTIFS(Data!T:T,stats!M13,Data!C:C,stats!B13)</f>
        <v>0</v>
      </c>
      <c r="D13" s="3">
        <f>COUNTIFS(Data!T:T,stats!N13,Data!C:C,stats!B13)</f>
        <v>0</v>
      </c>
      <c r="E13" s="3">
        <f>COUNTIFS(Data!T:T,stats!O13,Data!C:C,stats!B13)</f>
        <v>0</v>
      </c>
      <c r="F13" s="3">
        <f>COUNTIFS(Data!T:T,stats!P13,Data!C:C,stats!B13)</f>
        <v>0</v>
      </c>
      <c r="G13" s="3">
        <f>COUNTIFS(Data!T:T,stats!Q13,Data!C:C,stats!B13)</f>
        <v>0</v>
      </c>
      <c r="H13" s="3">
        <f>COUNTIFS(Data!T:T,stats!R13,Data!C:C,stats!B13)</f>
        <v>0</v>
      </c>
      <c r="I13" s="25">
        <f>COUNTIFS(Data!T:T,stats!S13,Data!C:C,stats!B13)</f>
        <v>0</v>
      </c>
      <c r="J13" s="28">
        <f t="shared" si="0"/>
        <v>0</v>
      </c>
      <c r="M13" s="9" t="s">
        <v>517</v>
      </c>
      <c r="N13" s="9" t="s">
        <v>527</v>
      </c>
      <c r="O13" s="9" t="s">
        <v>524</v>
      </c>
      <c r="P13" s="9" t="s">
        <v>521</v>
      </c>
      <c r="Q13" s="9" t="s">
        <v>525</v>
      </c>
      <c r="R13" s="9" t="s">
        <v>526</v>
      </c>
      <c r="S13" s="9" t="s">
        <v>595</v>
      </c>
      <c r="AO13" s="15"/>
    </row>
    <row r="14" spans="1:41" ht="19.899999999999999" customHeight="1" x14ac:dyDescent="0.35">
      <c r="B14" s="48" t="s">
        <v>42</v>
      </c>
      <c r="C14" s="11">
        <f>COUNTIFS(Data!T:T,stats!M14,Data!C:C,stats!B14)</f>
        <v>1</v>
      </c>
      <c r="D14" s="3">
        <f>COUNTIFS(Data!T:T,stats!N14,Data!C:C,stats!B14)</f>
        <v>0</v>
      </c>
      <c r="E14" s="3">
        <f>COUNTIFS(Data!T:T,stats!O14,Data!C:C,stats!B14)</f>
        <v>0</v>
      </c>
      <c r="F14" s="3">
        <f>COUNTIFS(Data!T:T,stats!P14,Data!C:C,stats!B14)</f>
        <v>0</v>
      </c>
      <c r="G14" s="3">
        <f>COUNTIFS(Data!T:T,stats!Q14,Data!C:C,stats!B14)</f>
        <v>0</v>
      </c>
      <c r="H14" s="3">
        <f>COUNTIFS(Data!T:T,stats!R14,Data!C:C,stats!B14)</f>
        <v>0</v>
      </c>
      <c r="I14" s="25">
        <f>COUNTIFS(Data!T:T,stats!S14,Data!C:C,stats!B14)</f>
        <v>0</v>
      </c>
      <c r="J14" s="28">
        <f t="shared" si="0"/>
        <v>1</v>
      </c>
      <c r="M14" s="9" t="s">
        <v>517</v>
      </c>
      <c r="N14" s="9" t="s">
        <v>527</v>
      </c>
      <c r="O14" s="9" t="s">
        <v>524</v>
      </c>
      <c r="P14" s="9" t="s">
        <v>521</v>
      </c>
      <c r="Q14" s="9" t="s">
        <v>525</v>
      </c>
      <c r="R14" s="9" t="s">
        <v>526</v>
      </c>
      <c r="S14" s="9" t="s">
        <v>595</v>
      </c>
      <c r="AO14" s="15"/>
    </row>
    <row r="15" spans="1:41" ht="19.899999999999999" customHeight="1" x14ac:dyDescent="0.35">
      <c r="B15" s="48" t="s">
        <v>48</v>
      </c>
      <c r="C15" s="11">
        <f>COUNTIFS(Data!T:T,stats!M15,Data!C:C,stats!B15)</f>
        <v>3</v>
      </c>
      <c r="D15" s="3">
        <f>COUNTIFS(Data!T:T,stats!N15,Data!C:C,stats!B15)</f>
        <v>0</v>
      </c>
      <c r="E15" s="3">
        <f>COUNTIFS(Data!T:T,stats!O15,Data!C:C,stats!B15)</f>
        <v>0</v>
      </c>
      <c r="F15" s="3">
        <f>COUNTIFS(Data!T:T,stats!P15,Data!C:C,stats!B15)</f>
        <v>0</v>
      </c>
      <c r="G15" s="3">
        <f>COUNTIFS(Data!T:T,stats!Q15,Data!C:C,stats!B15)</f>
        <v>0</v>
      </c>
      <c r="H15" s="3">
        <f>COUNTIFS(Data!T:T,stats!R15,Data!C:C,stats!B15)</f>
        <v>0</v>
      </c>
      <c r="I15" s="25">
        <f>COUNTIFS(Data!T:T,stats!S15,Data!C:C,stats!B15)</f>
        <v>0</v>
      </c>
      <c r="J15" s="28">
        <f t="shared" si="0"/>
        <v>3</v>
      </c>
      <c r="M15" s="9" t="s">
        <v>517</v>
      </c>
      <c r="N15" s="9" t="s">
        <v>527</v>
      </c>
      <c r="O15" s="9" t="s">
        <v>524</v>
      </c>
      <c r="P15" s="9" t="s">
        <v>521</v>
      </c>
      <c r="Q15" s="9" t="s">
        <v>525</v>
      </c>
      <c r="R15" s="9" t="s">
        <v>526</v>
      </c>
      <c r="S15" s="9" t="s">
        <v>595</v>
      </c>
      <c r="AO15" s="15"/>
    </row>
    <row r="16" spans="1:41" ht="19.899999999999999" customHeight="1" x14ac:dyDescent="0.35">
      <c r="B16" s="48" t="s">
        <v>49</v>
      </c>
      <c r="C16" s="11">
        <f>COUNTIFS(Data!T:T,stats!M16,Data!C:C,stats!B16)</f>
        <v>0</v>
      </c>
      <c r="D16" s="3">
        <f>COUNTIFS(Data!T:T,stats!N16,Data!C:C,stats!B16)</f>
        <v>0</v>
      </c>
      <c r="E16" s="3">
        <f>COUNTIFS(Data!T:T,stats!O16,Data!C:C,stats!B16)</f>
        <v>0</v>
      </c>
      <c r="F16" s="3">
        <f>COUNTIFS(Data!T:T,stats!P16,Data!C:C,stats!B16)</f>
        <v>0</v>
      </c>
      <c r="G16" s="3">
        <f>COUNTIFS(Data!T:T,stats!Q16,Data!C:C,stats!B16)</f>
        <v>0</v>
      </c>
      <c r="H16" s="3">
        <f>COUNTIFS(Data!T:T,stats!R16,Data!C:C,stats!B16)</f>
        <v>0</v>
      </c>
      <c r="I16" s="25">
        <f>COUNTIFS(Data!T:T,stats!S16,Data!C:C,stats!B16)</f>
        <v>0</v>
      </c>
      <c r="J16" s="28">
        <f t="shared" si="0"/>
        <v>0</v>
      </c>
      <c r="M16" s="9" t="s">
        <v>517</v>
      </c>
      <c r="N16" s="9" t="s">
        <v>527</v>
      </c>
      <c r="O16" s="9" t="s">
        <v>524</v>
      </c>
      <c r="P16" s="9" t="s">
        <v>521</v>
      </c>
      <c r="Q16" s="9" t="s">
        <v>525</v>
      </c>
      <c r="R16" s="9" t="s">
        <v>526</v>
      </c>
      <c r="S16" s="9" t="s">
        <v>595</v>
      </c>
      <c r="AO16" s="15"/>
    </row>
    <row r="17" spans="1:41" ht="19.899999999999999" customHeight="1" x14ac:dyDescent="0.35">
      <c r="B17" s="48" t="s">
        <v>54</v>
      </c>
      <c r="C17" s="11">
        <f>COUNTIFS(Data!T:T,stats!M17,Data!C:C,stats!B17)</f>
        <v>0</v>
      </c>
      <c r="D17" s="3">
        <f>COUNTIFS(Data!T:T,stats!N17,Data!C:C,stats!B17)</f>
        <v>0</v>
      </c>
      <c r="E17" s="3">
        <f>COUNTIFS(Data!T:T,stats!O17,Data!C:C,stats!B17)</f>
        <v>0</v>
      </c>
      <c r="F17" s="3">
        <f>COUNTIFS(Data!T:T,stats!P17,Data!C:C,stats!B17)</f>
        <v>0</v>
      </c>
      <c r="G17" s="3">
        <f>COUNTIFS(Data!T:T,stats!Q17,Data!C:C,stats!B17)</f>
        <v>0</v>
      </c>
      <c r="H17" s="3">
        <f>COUNTIFS(Data!T:T,stats!R17,Data!C:C,stats!B17)</f>
        <v>0</v>
      </c>
      <c r="I17" s="25">
        <f>COUNTIFS(Data!T:T,stats!S17,Data!C:C,stats!B17)</f>
        <v>0</v>
      </c>
      <c r="J17" s="28">
        <f t="shared" si="0"/>
        <v>0</v>
      </c>
      <c r="M17" s="9" t="s">
        <v>517</v>
      </c>
      <c r="N17" s="9" t="s">
        <v>527</v>
      </c>
      <c r="O17" s="9" t="s">
        <v>524</v>
      </c>
      <c r="P17" s="9" t="s">
        <v>521</v>
      </c>
      <c r="Q17" s="9" t="s">
        <v>525</v>
      </c>
      <c r="R17" s="9" t="s">
        <v>526</v>
      </c>
      <c r="S17" s="9" t="s">
        <v>595</v>
      </c>
      <c r="AO17" s="15"/>
    </row>
    <row r="18" spans="1:41" ht="19.899999999999999" customHeight="1" x14ac:dyDescent="0.35">
      <c r="B18" s="48" t="s">
        <v>47</v>
      </c>
      <c r="C18" s="11">
        <f>COUNTIFS(Data!T:T,stats!M18,Data!C:C,stats!B18)</f>
        <v>0</v>
      </c>
      <c r="D18" s="3">
        <f>COUNTIFS(Data!T:T,stats!N18,Data!C:C,stats!B18)</f>
        <v>0</v>
      </c>
      <c r="E18" s="3">
        <f>COUNTIFS(Data!T:T,stats!O18,Data!C:C,stats!B18)</f>
        <v>0</v>
      </c>
      <c r="F18" s="3">
        <f>COUNTIFS(Data!T:T,stats!P18,Data!C:C,stats!B18)</f>
        <v>0</v>
      </c>
      <c r="G18" s="3">
        <f>COUNTIFS(Data!T:T,stats!Q18,Data!C:C,stats!B18)</f>
        <v>0</v>
      </c>
      <c r="H18" s="3">
        <f>COUNTIFS(Data!T:T,stats!R18,Data!C:C,stats!B18)</f>
        <v>0</v>
      </c>
      <c r="I18" s="25">
        <f>COUNTIFS(Data!T:T,stats!S18,Data!C:C,stats!B18)</f>
        <v>0</v>
      </c>
      <c r="J18" s="28">
        <f t="shared" si="0"/>
        <v>0</v>
      </c>
      <c r="M18" s="9" t="s">
        <v>517</v>
      </c>
      <c r="N18" s="9" t="s">
        <v>527</v>
      </c>
      <c r="O18" s="9" t="s">
        <v>524</v>
      </c>
      <c r="P18" s="9" t="s">
        <v>521</v>
      </c>
      <c r="Q18" s="9" t="s">
        <v>525</v>
      </c>
      <c r="R18" s="9" t="s">
        <v>526</v>
      </c>
      <c r="S18" s="9" t="s">
        <v>595</v>
      </c>
      <c r="AO18" s="110"/>
    </row>
    <row r="19" spans="1:41" ht="19.899999999999999" customHeight="1" x14ac:dyDescent="0.35">
      <c r="B19" s="48" t="s">
        <v>43</v>
      </c>
      <c r="C19" s="11">
        <f>COUNTIFS(Data!T:T,stats!M19,Data!C:C,stats!B19)</f>
        <v>3</v>
      </c>
      <c r="D19" s="3">
        <f>COUNTIFS(Data!T:T,stats!N19,Data!C:C,stats!B19)</f>
        <v>0</v>
      </c>
      <c r="E19" s="3">
        <f>COUNTIFS(Data!T:T,stats!O19,Data!C:C,stats!B19)</f>
        <v>0</v>
      </c>
      <c r="F19" s="3">
        <f>COUNTIFS(Data!T:T,stats!P19,Data!C:C,stats!B19)</f>
        <v>0</v>
      </c>
      <c r="G19" s="3">
        <f>COUNTIFS(Data!T:T,stats!Q19,Data!C:C,stats!B19)</f>
        <v>0</v>
      </c>
      <c r="H19" s="3">
        <f>COUNTIFS(Data!T:T,stats!R19,Data!C:C,stats!B19)</f>
        <v>0</v>
      </c>
      <c r="I19" s="25">
        <f>COUNTIFS(Data!T:T,stats!S19,Data!C:C,stats!B19)</f>
        <v>0</v>
      </c>
      <c r="J19" s="28">
        <f t="shared" si="0"/>
        <v>3</v>
      </c>
      <c r="M19" s="9" t="s">
        <v>517</v>
      </c>
      <c r="N19" s="9" t="s">
        <v>527</v>
      </c>
      <c r="O19" s="9" t="s">
        <v>524</v>
      </c>
      <c r="P19" s="9" t="s">
        <v>521</v>
      </c>
      <c r="Q19" s="9" t="s">
        <v>525</v>
      </c>
      <c r="R19" s="9" t="s">
        <v>526</v>
      </c>
      <c r="S19" s="9" t="s">
        <v>595</v>
      </c>
      <c r="AO19" s="15"/>
    </row>
    <row r="20" spans="1:41" ht="19.899999999999999" customHeight="1" x14ac:dyDescent="0.35">
      <c r="B20" s="48" t="s">
        <v>46</v>
      </c>
      <c r="C20" s="11">
        <f>COUNTIFS(Data!T:T,stats!M20,Data!C:C,stats!B20)</f>
        <v>1</v>
      </c>
      <c r="D20" s="3">
        <f>COUNTIFS(Data!T:T,stats!N20,Data!C:C,stats!B20)</f>
        <v>0</v>
      </c>
      <c r="E20" s="3">
        <f>COUNTIFS(Data!T:T,stats!O20,Data!C:C,stats!B20)</f>
        <v>0</v>
      </c>
      <c r="F20" s="3">
        <f>COUNTIFS(Data!T:T,stats!P20,Data!C:C,stats!B20)</f>
        <v>0</v>
      </c>
      <c r="G20" s="3">
        <f>COUNTIFS(Data!T:T,stats!Q20,Data!C:C,stats!B20)</f>
        <v>0</v>
      </c>
      <c r="H20" s="3">
        <f>COUNTIFS(Data!T:T,stats!R20,Data!C:C,stats!B20)</f>
        <v>0</v>
      </c>
      <c r="I20" s="25">
        <f>COUNTIFS(Data!T:T,stats!S20,Data!C:C,stats!B20)</f>
        <v>0</v>
      </c>
      <c r="J20" s="28">
        <f t="shared" si="0"/>
        <v>1</v>
      </c>
      <c r="M20" s="9" t="s">
        <v>517</v>
      </c>
      <c r="N20" s="9" t="s">
        <v>527</v>
      </c>
      <c r="O20" s="9" t="s">
        <v>524</v>
      </c>
      <c r="P20" s="9" t="s">
        <v>521</v>
      </c>
      <c r="Q20" s="9" t="s">
        <v>525</v>
      </c>
      <c r="R20" s="9" t="s">
        <v>526</v>
      </c>
      <c r="S20" s="9" t="s">
        <v>595</v>
      </c>
      <c r="AO20" s="15"/>
    </row>
    <row r="21" spans="1:41" ht="19.899999999999999" customHeight="1" x14ac:dyDescent="0.35">
      <c r="B21" s="48" t="s">
        <v>52</v>
      </c>
      <c r="C21" s="11">
        <f>COUNTIFS(Data!T:T,stats!M21,Data!C:C,stats!B21)</f>
        <v>0</v>
      </c>
      <c r="D21" s="3">
        <f>COUNTIFS(Data!T:T,stats!N21,Data!C:C,stats!B21)</f>
        <v>0</v>
      </c>
      <c r="E21" s="3">
        <f>COUNTIFS(Data!T:T,stats!O21,Data!C:C,stats!B21)</f>
        <v>0</v>
      </c>
      <c r="F21" s="3">
        <f>COUNTIFS(Data!T:T,stats!P21,Data!C:C,stats!B21)</f>
        <v>0</v>
      </c>
      <c r="G21" s="3">
        <f>COUNTIFS(Data!T:T,stats!Q21,Data!C:C,stats!B21)</f>
        <v>0</v>
      </c>
      <c r="H21" s="3">
        <f>COUNTIFS(Data!T:T,stats!R21,Data!C:C,stats!B21)</f>
        <v>0</v>
      </c>
      <c r="I21" s="25">
        <f>COUNTIFS(Data!T:T,stats!S21,Data!C:C,stats!B21)</f>
        <v>0</v>
      </c>
      <c r="J21" s="28">
        <f t="shared" si="0"/>
        <v>0</v>
      </c>
      <c r="M21" s="9" t="s">
        <v>517</v>
      </c>
      <c r="N21" s="9" t="s">
        <v>527</v>
      </c>
      <c r="O21" s="9" t="s">
        <v>524</v>
      </c>
      <c r="P21" s="9" t="s">
        <v>521</v>
      </c>
      <c r="Q21" s="9" t="s">
        <v>525</v>
      </c>
      <c r="R21" s="9" t="s">
        <v>526</v>
      </c>
      <c r="S21" s="9" t="s">
        <v>595</v>
      </c>
      <c r="AO21" s="15"/>
    </row>
    <row r="22" spans="1:41" ht="19.899999999999999" customHeight="1" x14ac:dyDescent="0.35">
      <c r="B22" s="48" t="s">
        <v>55</v>
      </c>
      <c r="C22" s="11">
        <f>COUNTIFS(Data!T:T,stats!M22,Data!C:C,stats!B22)</f>
        <v>0</v>
      </c>
      <c r="D22" s="3">
        <f>COUNTIFS(Data!T:T,stats!N22,Data!C:C,stats!B22)</f>
        <v>0</v>
      </c>
      <c r="E22" s="3">
        <f>COUNTIFS(Data!T:T,stats!O22,Data!C:C,stats!B22)</f>
        <v>0</v>
      </c>
      <c r="F22" s="3">
        <f>COUNTIFS(Data!T:T,stats!P22,Data!C:C,stats!B22)</f>
        <v>0</v>
      </c>
      <c r="G22" s="3">
        <f>COUNTIFS(Data!T:T,stats!Q22,Data!C:C,stats!B22)</f>
        <v>0</v>
      </c>
      <c r="H22" s="3">
        <f>COUNTIFS(Data!T:T,stats!R22,Data!C:C,stats!B22)</f>
        <v>0</v>
      </c>
      <c r="I22" s="25">
        <f>COUNTIFS(Data!T:T,stats!S22,Data!C:C,stats!B22)</f>
        <v>0</v>
      </c>
      <c r="J22" s="28">
        <f t="shared" si="0"/>
        <v>0</v>
      </c>
      <c r="M22" s="9" t="s">
        <v>517</v>
      </c>
      <c r="N22" s="9" t="s">
        <v>527</v>
      </c>
      <c r="O22" s="9" t="s">
        <v>524</v>
      </c>
      <c r="P22" s="9" t="s">
        <v>521</v>
      </c>
      <c r="Q22" s="9" t="s">
        <v>525</v>
      </c>
      <c r="R22" s="9" t="s">
        <v>526</v>
      </c>
      <c r="S22" s="9" t="s">
        <v>595</v>
      </c>
      <c r="AO22" s="15"/>
    </row>
    <row r="23" spans="1:41" ht="19.899999999999999" customHeight="1" x14ac:dyDescent="0.35">
      <c r="B23" s="48" t="s">
        <v>53</v>
      </c>
      <c r="C23" s="11">
        <f>COUNTIFS(Data!T:T,stats!M23,Data!C:C,stats!B23)</f>
        <v>0</v>
      </c>
      <c r="D23" s="3">
        <f>COUNTIFS(Data!T:T,stats!N23,Data!C:C,stats!B23)</f>
        <v>0</v>
      </c>
      <c r="E23" s="3">
        <f>COUNTIFS(Data!T:T,stats!O23,Data!C:C,stats!B23)</f>
        <v>0</v>
      </c>
      <c r="F23" s="3">
        <f>COUNTIFS(Data!T:T,stats!P23,Data!C:C,stats!B23)</f>
        <v>0</v>
      </c>
      <c r="G23" s="3">
        <f>COUNTIFS(Data!T:T,stats!Q23,Data!C:C,stats!B23)</f>
        <v>0</v>
      </c>
      <c r="H23" s="3">
        <f>COUNTIFS(Data!T:T,stats!R23,Data!C:C,stats!B23)</f>
        <v>0</v>
      </c>
      <c r="I23" s="25">
        <f>COUNTIFS(Data!T:T,stats!S23,Data!C:C,stats!B23)</f>
        <v>0</v>
      </c>
      <c r="J23" s="28">
        <f t="shared" si="0"/>
        <v>0</v>
      </c>
      <c r="M23" s="9" t="s">
        <v>517</v>
      </c>
      <c r="N23" s="9" t="s">
        <v>527</v>
      </c>
      <c r="O23" s="9" t="s">
        <v>524</v>
      </c>
      <c r="P23" s="9" t="s">
        <v>521</v>
      </c>
      <c r="Q23" s="9" t="s">
        <v>525</v>
      </c>
      <c r="R23" s="9" t="s">
        <v>526</v>
      </c>
      <c r="S23" s="9" t="s">
        <v>595</v>
      </c>
      <c r="AO23" s="15"/>
    </row>
    <row r="24" spans="1:41" ht="19.899999999999999" customHeight="1" thickBot="1" x14ac:dyDescent="0.4">
      <c r="B24" s="48" t="s">
        <v>51</v>
      </c>
      <c r="C24" s="11">
        <f>COUNTIFS(Data!T:T,stats!M24,Data!C:C,stats!B24)</f>
        <v>0</v>
      </c>
      <c r="D24" s="3">
        <f>COUNTIFS(Data!T:T,stats!N24,Data!C:C,stats!B24)</f>
        <v>0</v>
      </c>
      <c r="E24" s="3">
        <f>COUNTIFS(Data!T:T,stats!O24,Data!C:C,stats!B24)</f>
        <v>0</v>
      </c>
      <c r="F24" s="3">
        <f>COUNTIFS(Data!T:T,stats!P24,Data!C:C,stats!B24)</f>
        <v>0</v>
      </c>
      <c r="G24" s="3">
        <f>COUNTIFS(Data!T:T,stats!Q24,Data!C:C,stats!B24)</f>
        <v>0</v>
      </c>
      <c r="H24" s="3">
        <f>COUNTIFS(Data!T:T,stats!R24,Data!C:C,stats!B24)</f>
        <v>0</v>
      </c>
      <c r="I24" s="25">
        <f>COUNTIFS(Data!T:T,stats!S24,Data!C:C,stats!B24)</f>
        <v>0</v>
      </c>
      <c r="J24" s="28">
        <f t="shared" si="0"/>
        <v>0</v>
      </c>
      <c r="M24" s="9" t="s">
        <v>517</v>
      </c>
      <c r="N24" s="9" t="s">
        <v>527</v>
      </c>
      <c r="O24" s="9" t="s">
        <v>524</v>
      </c>
      <c r="P24" s="9" t="s">
        <v>521</v>
      </c>
      <c r="Q24" s="9" t="s">
        <v>525</v>
      </c>
      <c r="R24" s="9" t="s">
        <v>526</v>
      </c>
      <c r="S24" s="9" t="s">
        <v>595</v>
      </c>
      <c r="AO24" s="15"/>
    </row>
    <row r="25" spans="1:41" ht="19.899999999999999" customHeight="1" thickBot="1" x14ac:dyDescent="0.4">
      <c r="B25" s="49" t="s">
        <v>35</v>
      </c>
      <c r="C25" s="34">
        <f>COUNTIFS(Data!T:T,stats!M25,Data!C:C,stats!B25)</f>
        <v>10</v>
      </c>
      <c r="D25" s="30">
        <f>COUNTIFS(Data!T:T,stats!N25,Data!C:C,stats!B25)</f>
        <v>0</v>
      </c>
      <c r="E25" s="30">
        <f>COUNTIFS(Data!T:T,stats!O25,Data!C:C,stats!B25)</f>
        <v>0</v>
      </c>
      <c r="F25" s="30">
        <f>COUNTIFS(Data!T:T,stats!P25,Data!C:C,stats!B25)</f>
        <v>0</v>
      </c>
      <c r="G25" s="30">
        <f>COUNTIFS(Data!T:T,stats!Q25,Data!C:C,stats!B25)</f>
        <v>0</v>
      </c>
      <c r="H25" s="30">
        <f>COUNTIFS(Data!T:T,stats!R25,Data!C:C,stats!B25)</f>
        <v>0</v>
      </c>
      <c r="I25" s="31">
        <f>COUNTIFS(Data!T:T,stats!S25,Data!C:C,stats!B25)</f>
        <v>0</v>
      </c>
      <c r="J25" s="29">
        <f t="shared" si="0"/>
        <v>10</v>
      </c>
      <c r="M25" s="9" t="s">
        <v>517</v>
      </c>
      <c r="N25" s="9" t="s">
        <v>527</v>
      </c>
      <c r="O25" s="9" t="s">
        <v>524</v>
      </c>
      <c r="P25" s="9" t="s">
        <v>521</v>
      </c>
      <c r="Q25" s="9" t="s">
        <v>525</v>
      </c>
      <c r="R25" s="9" t="s">
        <v>526</v>
      </c>
      <c r="S25" s="9" t="s">
        <v>595</v>
      </c>
      <c r="AO25" s="17">
        <v>2</v>
      </c>
    </row>
    <row r="26" spans="1:41" ht="19.899999999999999" customHeight="1" thickBot="1" x14ac:dyDescent="0.4">
      <c r="B26" s="26" t="s">
        <v>786</v>
      </c>
      <c r="C26" s="35">
        <f t="shared" ref="C26:J26" si="1">SUM(C5:C25)</f>
        <v>78</v>
      </c>
      <c r="D26" s="32">
        <f t="shared" si="1"/>
        <v>0</v>
      </c>
      <c r="E26" s="32">
        <f t="shared" si="1"/>
        <v>39</v>
      </c>
      <c r="F26" s="32">
        <f t="shared" si="1"/>
        <v>2</v>
      </c>
      <c r="G26" s="32">
        <f t="shared" si="1"/>
        <v>1</v>
      </c>
      <c r="H26" s="32">
        <f t="shared" si="1"/>
        <v>0</v>
      </c>
      <c r="I26" s="33">
        <f t="shared" si="1"/>
        <v>0</v>
      </c>
      <c r="J26" s="2">
        <f t="shared" si="1"/>
        <v>120</v>
      </c>
      <c r="M26" s="9"/>
      <c r="N26" s="9"/>
      <c r="O26" s="9"/>
      <c r="P26" s="9"/>
      <c r="Q26" s="9"/>
      <c r="R26" s="9"/>
      <c r="S26" s="9"/>
    </row>
    <row r="27" spans="1:41" s="13" customFormat="1" ht="40.15" customHeight="1" thickBot="1" x14ac:dyDescent="0.4">
      <c r="A27" s="16"/>
      <c r="B27" s="136" t="s">
        <v>787</v>
      </c>
      <c r="C27" s="137"/>
      <c r="D27" s="137"/>
      <c r="E27" s="137"/>
      <c r="F27" s="137"/>
      <c r="G27" s="137"/>
      <c r="H27" s="137"/>
      <c r="I27" s="137"/>
      <c r="J27" s="138"/>
      <c r="M27" s="14"/>
      <c r="N27" s="14"/>
      <c r="O27" s="14"/>
      <c r="P27" s="14"/>
      <c r="Q27" s="14"/>
      <c r="R27" s="14"/>
      <c r="S27" s="14"/>
      <c r="Z27" s="4"/>
      <c r="AA27" s="4"/>
      <c r="AB27" s="4"/>
      <c r="AC27" s="4"/>
      <c r="AN27"/>
      <c r="AO27" s="112"/>
    </row>
    <row r="28" spans="1:41" ht="19.899999999999999" customHeight="1" thickBot="1" x14ac:dyDescent="0.4">
      <c r="H28" s="4"/>
      <c r="M28" s="9"/>
      <c r="N28" s="9"/>
      <c r="O28" s="9"/>
      <c r="P28" s="9"/>
      <c r="Q28" s="9"/>
      <c r="R28" s="9"/>
      <c r="S28" s="9"/>
    </row>
    <row r="29" spans="1:41" ht="19.899999999999999" customHeight="1" thickBot="1" x14ac:dyDescent="0.4">
      <c r="A29" s="17">
        <v>2</v>
      </c>
      <c r="B29" s="139" t="s">
        <v>826</v>
      </c>
      <c r="C29" s="140"/>
      <c r="D29" s="140"/>
      <c r="E29" s="140"/>
      <c r="F29" s="140"/>
      <c r="G29" s="140"/>
      <c r="H29" s="140"/>
      <c r="I29" s="140"/>
      <c r="J29" s="141"/>
      <c r="M29" s="9"/>
      <c r="N29" s="9"/>
      <c r="O29" s="9"/>
      <c r="P29" s="9"/>
      <c r="Q29" s="9"/>
      <c r="R29" s="9"/>
      <c r="S29" s="9"/>
    </row>
    <row r="30" spans="1:41" ht="19.899999999999999" customHeight="1" thickBot="1" x14ac:dyDescent="0.4">
      <c r="A30" s="17" t="s">
        <v>15</v>
      </c>
      <c r="B30" s="148" t="s">
        <v>797</v>
      </c>
      <c r="C30" s="149"/>
      <c r="D30" s="149"/>
      <c r="E30" s="149"/>
      <c r="F30" s="149"/>
      <c r="G30" s="149"/>
      <c r="H30" s="149"/>
      <c r="I30" s="149"/>
      <c r="J30" s="150"/>
      <c r="M30" s="9"/>
      <c r="N30" s="9"/>
      <c r="O30" s="9"/>
      <c r="P30" s="9"/>
      <c r="Q30" s="9"/>
      <c r="R30" s="9"/>
      <c r="S30" s="9"/>
    </row>
    <row r="31" spans="1:41" ht="19.899999999999999" customHeight="1" thickBot="1" x14ac:dyDescent="0.4">
      <c r="B31" s="50"/>
      <c r="C31" s="54" t="s">
        <v>517</v>
      </c>
      <c r="D31" s="55" t="s">
        <v>527</v>
      </c>
      <c r="E31" s="55" t="s">
        <v>524</v>
      </c>
      <c r="F31" s="55" t="s">
        <v>521</v>
      </c>
      <c r="G31" s="55" t="s">
        <v>525</v>
      </c>
      <c r="H31" s="55" t="s">
        <v>526</v>
      </c>
      <c r="I31" s="56" t="s">
        <v>595</v>
      </c>
      <c r="J31" s="26" t="s">
        <v>786</v>
      </c>
      <c r="M31" s="9"/>
      <c r="N31" s="9"/>
      <c r="O31" s="9"/>
      <c r="P31" s="9"/>
      <c r="Q31" s="9"/>
      <c r="R31" s="9"/>
      <c r="S31" s="9"/>
    </row>
    <row r="32" spans="1:41" ht="19.899999999999999" customHeight="1" x14ac:dyDescent="0.35">
      <c r="B32" s="52" t="s">
        <v>690</v>
      </c>
      <c r="C32" s="23">
        <f>COUNTIFS(Data!T:T,stats!M32,Data!D:D,stats!B32)</f>
        <v>54</v>
      </c>
      <c r="D32" s="6">
        <f>COUNTIFS(Data!T:T,stats!N32,Data!D:D,stats!B32)</f>
        <v>0</v>
      </c>
      <c r="E32" s="6">
        <f>COUNTIFS(Data!T:T,stats!O32,Data!D:D,stats!B32)</f>
        <v>39</v>
      </c>
      <c r="F32" s="6">
        <f>COUNTIFS(Data!T:T,stats!P32,Data!D:D,stats!B32)</f>
        <v>2</v>
      </c>
      <c r="G32" s="6">
        <f>COUNTIFS(Data!T:T,stats!Q32,Data!D:D,stats!B32)</f>
        <v>1</v>
      </c>
      <c r="H32" s="6">
        <f>COUNTIFS(Data!T:T,stats!R32,Data!D:D,stats!B32)</f>
        <v>0</v>
      </c>
      <c r="I32" s="24">
        <f>COUNTIFS(Data!T:T,stats!S32,Data!D:D,stats!B32)</f>
        <v>0</v>
      </c>
      <c r="J32" s="27">
        <f>SUM(C32:I32)</f>
        <v>96</v>
      </c>
      <c r="M32" s="9" t="s">
        <v>517</v>
      </c>
      <c r="N32" s="9" t="s">
        <v>527</v>
      </c>
      <c r="O32" s="9" t="s">
        <v>524</v>
      </c>
      <c r="P32" s="9" t="s">
        <v>521</v>
      </c>
      <c r="Q32" s="9" t="s">
        <v>525</v>
      </c>
      <c r="R32" s="9" t="s">
        <v>526</v>
      </c>
      <c r="S32" s="9" t="s">
        <v>595</v>
      </c>
    </row>
    <row r="33" spans="1:41" ht="19.899999999999999" customHeight="1" x14ac:dyDescent="0.35">
      <c r="B33" s="37" t="s">
        <v>691</v>
      </c>
      <c r="C33" s="11">
        <f>COUNTIFS(Data!T:T,stats!M33,Data!D:D,stats!B33)</f>
        <v>10</v>
      </c>
      <c r="D33" s="3">
        <f>COUNTIFS(Data!T:T,stats!N33,Data!D:D,stats!B33)</f>
        <v>0</v>
      </c>
      <c r="E33" s="3">
        <f>COUNTIFS(Data!T:T,stats!O33,Data!D:D,stats!B33)</f>
        <v>0</v>
      </c>
      <c r="F33" s="3">
        <f>COUNTIFS(Data!T:T,stats!P33,Data!D:D,stats!B33)</f>
        <v>0</v>
      </c>
      <c r="G33" s="3">
        <f>COUNTIFS(Data!T:T,stats!Q33,Data!D:D,stats!B33)</f>
        <v>0</v>
      </c>
      <c r="H33" s="3">
        <f>COUNTIFS(Data!T:T,stats!R33,Data!D:D,stats!B33)</f>
        <v>0</v>
      </c>
      <c r="I33" s="25">
        <f>COUNTIFS(Data!T:T,stats!S33,Data!D:D,stats!B33)</f>
        <v>0</v>
      </c>
      <c r="J33" s="27">
        <f>SUM(C33:I33)</f>
        <v>10</v>
      </c>
      <c r="M33" s="9" t="s">
        <v>517</v>
      </c>
      <c r="N33" s="9" t="s">
        <v>527</v>
      </c>
      <c r="O33" s="9" t="s">
        <v>524</v>
      </c>
      <c r="P33" s="9" t="s">
        <v>521</v>
      </c>
      <c r="Q33" s="9" t="s">
        <v>525</v>
      </c>
      <c r="R33" s="9" t="s">
        <v>526</v>
      </c>
      <c r="S33" s="9" t="s">
        <v>595</v>
      </c>
    </row>
    <row r="34" spans="1:41" ht="19.899999999999999" customHeight="1" x14ac:dyDescent="0.35">
      <c r="B34" s="37" t="s">
        <v>693</v>
      </c>
      <c r="C34" s="11">
        <f>COUNTIFS(Data!T:T,stats!M34,Data!D:D,stats!B34)</f>
        <v>0</v>
      </c>
      <c r="D34" s="3">
        <f>COUNTIFS(Data!T:T,stats!N34,Data!D:D,stats!B34)</f>
        <v>0</v>
      </c>
      <c r="E34" s="3">
        <f>COUNTIFS(Data!T:T,stats!O34,Data!D:D,stats!B34)</f>
        <v>0</v>
      </c>
      <c r="F34" s="3">
        <f>COUNTIFS(Data!T:T,stats!P34,Data!D:D,stats!B34)</f>
        <v>0</v>
      </c>
      <c r="G34" s="3">
        <f>COUNTIFS(Data!T:T,stats!Q34,Data!D:D,stats!B34)</f>
        <v>0</v>
      </c>
      <c r="H34" s="3">
        <f>COUNTIFS(Data!T:T,stats!R34,Data!D:D,stats!B34)</f>
        <v>0</v>
      </c>
      <c r="I34" s="25">
        <f>COUNTIFS(Data!T:T,stats!S34,Data!D:D,stats!B34)</f>
        <v>0</v>
      </c>
      <c r="J34" s="27">
        <f>SUM(C34:I34)</f>
        <v>0</v>
      </c>
      <c r="M34" s="9" t="s">
        <v>517</v>
      </c>
      <c r="N34" s="9" t="s">
        <v>527</v>
      </c>
      <c r="O34" s="9" t="s">
        <v>524</v>
      </c>
      <c r="P34" s="9" t="s">
        <v>521</v>
      </c>
      <c r="Q34" s="9" t="s">
        <v>525</v>
      </c>
      <c r="R34" s="9" t="s">
        <v>526</v>
      </c>
      <c r="S34" s="9" t="s">
        <v>595</v>
      </c>
    </row>
    <row r="35" spans="1:41" ht="19.899999999999999" customHeight="1" x14ac:dyDescent="0.35">
      <c r="B35" s="37" t="s">
        <v>692</v>
      </c>
      <c r="C35" s="11">
        <f>COUNTIFS(Data!T:T,stats!M35,Data!D:D,stats!B35)</f>
        <v>4</v>
      </c>
      <c r="D35" s="3">
        <f>COUNTIFS(Data!T:T,stats!N35,Data!D:D,stats!B35)</f>
        <v>0</v>
      </c>
      <c r="E35" s="3">
        <f>COUNTIFS(Data!T:T,stats!O35,Data!D:D,stats!B35)</f>
        <v>0</v>
      </c>
      <c r="F35" s="3">
        <f>COUNTIFS(Data!T:T,stats!P35,Data!D:D,stats!B35)</f>
        <v>0</v>
      </c>
      <c r="G35" s="3">
        <f>COUNTIFS(Data!T:T,stats!Q35,Data!D:D,stats!B35)</f>
        <v>0</v>
      </c>
      <c r="H35" s="3">
        <f>COUNTIFS(Data!T:T,stats!R35,Data!D:D,stats!B35)</f>
        <v>0</v>
      </c>
      <c r="I35" s="25">
        <f>COUNTIFS(Data!T:T,stats!S35,Data!D:D,stats!B35)</f>
        <v>0</v>
      </c>
      <c r="J35" s="27">
        <f>SUM(C35:I35)</f>
        <v>4</v>
      </c>
      <c r="M35" s="9" t="s">
        <v>517</v>
      </c>
      <c r="N35" s="9" t="s">
        <v>527</v>
      </c>
      <c r="O35" s="9" t="s">
        <v>524</v>
      </c>
      <c r="P35" s="9" t="s">
        <v>521</v>
      </c>
      <c r="Q35" s="9" t="s">
        <v>525</v>
      </c>
      <c r="R35" s="9" t="s">
        <v>526</v>
      </c>
      <c r="S35" s="9" t="s">
        <v>595</v>
      </c>
    </row>
    <row r="36" spans="1:41" ht="19.899999999999999" customHeight="1" thickBot="1" x14ac:dyDescent="0.4">
      <c r="B36" s="39" t="s">
        <v>35</v>
      </c>
      <c r="C36" s="34">
        <f>COUNTIFS(Data!T:T,stats!M36,Data!D:D,stats!B36)</f>
        <v>10</v>
      </c>
      <c r="D36" s="30">
        <f>COUNTIFS(Data!T:T,stats!N36,Data!D:D,stats!B36)</f>
        <v>0</v>
      </c>
      <c r="E36" s="30">
        <f>COUNTIFS(Data!T:T,stats!O36,Data!D:D,stats!B36)</f>
        <v>0</v>
      </c>
      <c r="F36" s="30">
        <f>COUNTIFS(Data!T:T,stats!P36,Data!D:D,stats!B36)</f>
        <v>0</v>
      </c>
      <c r="G36" s="30">
        <f>COUNTIFS(Data!T:T,stats!Q36,Data!D:D,stats!B36)</f>
        <v>0</v>
      </c>
      <c r="H36" s="30">
        <f>COUNTIFS(Data!T:T,stats!R36,Data!D:D,stats!B36)</f>
        <v>0</v>
      </c>
      <c r="I36" s="31">
        <f>COUNTIFS(Data!T:T,stats!S36,Data!D:D,stats!B36)</f>
        <v>0</v>
      </c>
      <c r="J36" s="42">
        <f>SUM(C36:I36)</f>
        <v>10</v>
      </c>
      <c r="M36" s="9" t="s">
        <v>517</v>
      </c>
      <c r="N36" s="9" t="s">
        <v>527</v>
      </c>
      <c r="O36" s="9" t="s">
        <v>524</v>
      </c>
      <c r="P36" s="9" t="s">
        <v>521</v>
      </c>
      <c r="Q36" s="9" t="s">
        <v>525</v>
      </c>
      <c r="R36" s="9" t="s">
        <v>526</v>
      </c>
      <c r="S36" s="9" t="s">
        <v>595</v>
      </c>
    </row>
    <row r="37" spans="1:41" ht="19.899999999999999" customHeight="1" thickBot="1" x14ac:dyDescent="0.4">
      <c r="B37" s="26" t="s">
        <v>786</v>
      </c>
      <c r="C37" s="35">
        <f t="shared" ref="C37:H37" si="2">SUM(C32:C36)</f>
        <v>78</v>
      </c>
      <c r="D37" s="32">
        <f t="shared" si="2"/>
        <v>0</v>
      </c>
      <c r="E37" s="32">
        <f t="shared" si="2"/>
        <v>39</v>
      </c>
      <c r="F37" s="32">
        <f t="shared" si="2"/>
        <v>2</v>
      </c>
      <c r="G37" s="32">
        <f t="shared" si="2"/>
        <v>1</v>
      </c>
      <c r="H37" s="32">
        <f t="shared" si="2"/>
        <v>0</v>
      </c>
      <c r="I37" s="32">
        <f>SUM(I32:I36)</f>
        <v>0</v>
      </c>
      <c r="J37" s="2">
        <f>SUM(J32:J36)</f>
        <v>120</v>
      </c>
      <c r="M37" s="9" t="s">
        <v>517</v>
      </c>
      <c r="N37" s="9" t="s">
        <v>527</v>
      </c>
      <c r="O37" s="9" t="s">
        <v>524</v>
      </c>
      <c r="P37" s="9" t="s">
        <v>521</v>
      </c>
      <c r="Q37" s="9" t="s">
        <v>525</v>
      </c>
      <c r="R37" s="9" t="s">
        <v>526</v>
      </c>
      <c r="S37" s="9" t="s">
        <v>595</v>
      </c>
    </row>
    <row r="38" spans="1:41" ht="40.15" customHeight="1" thickBot="1" x14ac:dyDescent="0.4">
      <c r="B38" s="136" t="s">
        <v>787</v>
      </c>
      <c r="C38" s="137"/>
      <c r="D38" s="137"/>
      <c r="E38" s="137"/>
      <c r="F38" s="137"/>
      <c r="G38" s="137"/>
      <c r="H38" s="137"/>
      <c r="I38" s="137"/>
      <c r="J38" s="138"/>
      <c r="M38"/>
      <c r="N38"/>
      <c r="O38"/>
      <c r="P38"/>
      <c r="Q38"/>
      <c r="R38"/>
      <c r="S38"/>
    </row>
    <row r="39" spans="1:41" ht="19.899999999999999" customHeight="1" thickBot="1" x14ac:dyDescent="0.4">
      <c r="H39" s="4"/>
      <c r="M39"/>
      <c r="N39"/>
      <c r="O39"/>
      <c r="P39"/>
      <c r="Q39"/>
      <c r="R39"/>
      <c r="S39"/>
    </row>
    <row r="40" spans="1:41" ht="19.899999999999999" customHeight="1" thickBot="1" x14ac:dyDescent="0.4">
      <c r="A40" s="17">
        <v>3</v>
      </c>
      <c r="B40" s="133" t="s">
        <v>826</v>
      </c>
      <c r="C40" s="134"/>
      <c r="D40" s="134"/>
      <c r="E40" s="134"/>
      <c r="F40" s="134"/>
      <c r="G40" s="134"/>
      <c r="H40" s="134"/>
      <c r="I40" s="134"/>
      <c r="J40" s="135"/>
      <c r="M40"/>
      <c r="N40"/>
      <c r="O40"/>
      <c r="P40"/>
      <c r="Q40"/>
      <c r="R40"/>
      <c r="S40"/>
      <c r="T40"/>
    </row>
    <row r="41" spans="1:41" ht="19.899999999999999" customHeight="1" thickBot="1" x14ac:dyDescent="0.4">
      <c r="A41" s="17" t="s">
        <v>15</v>
      </c>
      <c r="B41" s="130" t="s">
        <v>798</v>
      </c>
      <c r="C41" s="131"/>
      <c r="D41" s="131"/>
      <c r="E41" s="131"/>
      <c r="F41" s="131"/>
      <c r="G41" s="131"/>
      <c r="H41" s="131"/>
      <c r="I41" s="131"/>
      <c r="J41" s="132"/>
      <c r="M41"/>
      <c r="N41"/>
      <c r="O41"/>
      <c r="P41"/>
      <c r="Q41"/>
      <c r="R41"/>
      <c r="S41"/>
      <c r="T41"/>
    </row>
    <row r="42" spans="1:41" ht="19.899999999999999" customHeight="1" thickBot="1" x14ac:dyDescent="0.4">
      <c r="B42" s="50"/>
      <c r="C42" s="65" t="s">
        <v>517</v>
      </c>
      <c r="D42" s="64" t="s">
        <v>527</v>
      </c>
      <c r="E42" s="64" t="s">
        <v>524</v>
      </c>
      <c r="F42" s="64" t="s">
        <v>521</v>
      </c>
      <c r="G42" s="64" t="s">
        <v>525</v>
      </c>
      <c r="H42" s="64" t="s">
        <v>526</v>
      </c>
      <c r="I42" s="66" t="s">
        <v>595</v>
      </c>
      <c r="J42" s="26" t="s">
        <v>786</v>
      </c>
      <c r="M42"/>
      <c r="N42"/>
      <c r="O42"/>
      <c r="P42"/>
      <c r="Q42"/>
      <c r="R42"/>
      <c r="S42"/>
      <c r="T42"/>
    </row>
    <row r="43" spans="1:41" ht="30" customHeight="1" x14ac:dyDescent="0.35">
      <c r="B43" s="38" t="s">
        <v>705</v>
      </c>
      <c r="C43" s="23">
        <f>COUNTIFS(Data!T:T,stats!M43,Data!S:S,stats!B43)</f>
        <v>19</v>
      </c>
      <c r="D43" s="6">
        <f>COUNTIFS(Data!T:T,stats!N43,Data!S:S,stats!B43)</f>
        <v>0</v>
      </c>
      <c r="E43" s="6">
        <f>COUNTIFS(Data!T:T,stats!O43,Data!S:S,stats!B43)</f>
        <v>39</v>
      </c>
      <c r="F43" s="6">
        <f>COUNTIFS(Data!T:T,stats!P43,Data!S:S,stats!B43)</f>
        <v>0</v>
      </c>
      <c r="G43" s="6">
        <f>COUNTIFS(Data!T:T,stats!Q43,Data!S:S,stats!B43)</f>
        <v>0</v>
      </c>
      <c r="H43" s="6">
        <f>COUNTIFS(Data!T:T,stats!R43,Data!S:S,stats!B43)</f>
        <v>0</v>
      </c>
      <c r="I43" s="24">
        <f>COUNTIFS(Data!T:T,stats!S43,Data!S:S,stats!B43)</f>
        <v>0</v>
      </c>
      <c r="J43" s="27">
        <f t="shared" ref="J43:J50" si="3">SUM(C43:I43)</f>
        <v>58</v>
      </c>
      <c r="M43" s="9" t="s">
        <v>517</v>
      </c>
      <c r="N43" s="9" t="s">
        <v>527</v>
      </c>
      <c r="O43" s="9" t="s">
        <v>524</v>
      </c>
      <c r="P43" s="9" t="s">
        <v>521</v>
      </c>
      <c r="Q43" s="9" t="s">
        <v>525</v>
      </c>
      <c r="R43" s="9" t="s">
        <v>526</v>
      </c>
      <c r="S43" s="9" t="s">
        <v>595</v>
      </c>
      <c r="T43"/>
    </row>
    <row r="44" spans="1:41" ht="30" customHeight="1" x14ac:dyDescent="0.35">
      <c r="B44" s="37" t="s">
        <v>734</v>
      </c>
      <c r="C44" s="11">
        <f>COUNTIFS(Data!T:T,stats!M44,Data!S:S,stats!B44)</f>
        <v>2</v>
      </c>
      <c r="D44" s="3">
        <f>COUNTIFS(Data!T:T,stats!N44,Data!S:S,stats!B44)</f>
        <v>0</v>
      </c>
      <c r="E44" s="3">
        <f>COUNTIFS(Data!T:T,stats!O44,Data!S:S,stats!B44)</f>
        <v>0</v>
      </c>
      <c r="F44" s="3">
        <f>COUNTIFS(Data!T:T,stats!P44,Data!S:S,stats!B44)</f>
        <v>0</v>
      </c>
      <c r="G44" s="3">
        <f>COUNTIFS(Data!T:T,stats!Q44,Data!S:S,stats!B44)</f>
        <v>0</v>
      </c>
      <c r="H44" s="3">
        <f>COUNTIFS(Data!T:T,stats!R44,Data!S:S,stats!B44)</f>
        <v>0</v>
      </c>
      <c r="I44" s="25">
        <f>COUNTIFS(Data!T:T,stats!S44,Data!S:S,stats!B44)</f>
        <v>0</v>
      </c>
      <c r="J44" s="27">
        <f t="shared" si="3"/>
        <v>2</v>
      </c>
      <c r="M44" s="9" t="s">
        <v>517</v>
      </c>
      <c r="N44" s="9" t="s">
        <v>527</v>
      </c>
      <c r="O44" s="9" t="s">
        <v>524</v>
      </c>
      <c r="P44" s="9" t="s">
        <v>521</v>
      </c>
      <c r="Q44" s="9" t="s">
        <v>525</v>
      </c>
      <c r="R44" s="9" t="s">
        <v>526</v>
      </c>
      <c r="S44" s="9" t="s">
        <v>595</v>
      </c>
      <c r="T44"/>
    </row>
    <row r="45" spans="1:41" ht="30" customHeight="1" x14ac:dyDescent="0.35">
      <c r="B45" s="37" t="s">
        <v>702</v>
      </c>
      <c r="C45" s="11">
        <f>COUNTIFS(Data!T:T,stats!M45,Data!S:S,stats!B45)</f>
        <v>0</v>
      </c>
      <c r="D45" s="3">
        <f>COUNTIFS(Data!T:T,stats!N45,Data!S:S,stats!B45)</f>
        <v>0</v>
      </c>
      <c r="E45" s="3">
        <f>COUNTIFS(Data!T:T,stats!O45,Data!S:S,stats!B45)</f>
        <v>0</v>
      </c>
      <c r="F45" s="3">
        <f>COUNTIFS(Data!T:T,stats!P45,Data!S:S,stats!B45)</f>
        <v>0</v>
      </c>
      <c r="G45" s="3">
        <f>COUNTIFS(Data!T:T,stats!Q45,Data!S:S,stats!B45)</f>
        <v>0</v>
      </c>
      <c r="H45" s="3">
        <f>COUNTIFS(Data!T:T,stats!R45,Data!S:S,stats!B45)</f>
        <v>0</v>
      </c>
      <c r="I45" s="25">
        <f>COUNTIFS(Data!T:T,stats!S45,Data!S:S,stats!B45)</f>
        <v>0</v>
      </c>
      <c r="J45" s="27">
        <f t="shared" si="3"/>
        <v>0</v>
      </c>
      <c r="M45" s="9" t="s">
        <v>517</v>
      </c>
      <c r="N45" s="9" t="s">
        <v>527</v>
      </c>
      <c r="O45" s="9" t="s">
        <v>524</v>
      </c>
      <c r="P45" s="9" t="s">
        <v>521</v>
      </c>
      <c r="Q45" s="9" t="s">
        <v>525</v>
      </c>
      <c r="R45" s="9" t="s">
        <v>526</v>
      </c>
      <c r="S45" s="9" t="s">
        <v>595</v>
      </c>
      <c r="T45"/>
    </row>
    <row r="46" spans="1:41" ht="30" customHeight="1" thickBot="1" x14ac:dyDescent="0.4">
      <c r="B46" s="37" t="s">
        <v>704</v>
      </c>
      <c r="C46" s="11">
        <f>COUNTIFS(Data!T:T,stats!M46,Data!S:S,stats!B46)</f>
        <v>1</v>
      </c>
      <c r="D46" s="3">
        <f>COUNTIFS(Data!T:T,stats!N46,Data!S:S,stats!B46)</f>
        <v>0</v>
      </c>
      <c r="E46" s="3">
        <f>COUNTIFS(Data!T:T,stats!O46,Data!S:S,stats!B46)</f>
        <v>0</v>
      </c>
      <c r="F46" s="3">
        <f>COUNTIFS(Data!T:T,stats!P46,Data!S:S,stats!B46)</f>
        <v>0</v>
      </c>
      <c r="G46" s="3">
        <f>COUNTIFS(Data!T:T,stats!Q46,Data!S:S,stats!B46)</f>
        <v>0</v>
      </c>
      <c r="H46" s="3">
        <f>COUNTIFS(Data!T:T,stats!R46,Data!S:S,stats!B46)</f>
        <v>0</v>
      </c>
      <c r="I46" s="25">
        <f>COUNTIFS(Data!T:T,stats!S46,Data!S:S,stats!B46)</f>
        <v>0</v>
      </c>
      <c r="J46" s="27">
        <f t="shared" si="3"/>
        <v>1</v>
      </c>
      <c r="M46" s="9" t="s">
        <v>517</v>
      </c>
      <c r="N46" s="9" t="s">
        <v>527</v>
      </c>
      <c r="O46" s="9" t="s">
        <v>524</v>
      </c>
      <c r="P46" s="9" t="s">
        <v>521</v>
      </c>
      <c r="Q46" s="9" t="s">
        <v>525</v>
      </c>
      <c r="R46" s="9" t="s">
        <v>526</v>
      </c>
      <c r="S46" s="9" t="s">
        <v>595</v>
      </c>
      <c r="T46"/>
    </row>
    <row r="47" spans="1:41" ht="30" customHeight="1" thickBot="1" x14ac:dyDescent="0.4">
      <c r="B47" s="37" t="s">
        <v>703</v>
      </c>
      <c r="C47" s="11">
        <f>COUNTIFS(Data!T:T,stats!M47,Data!S:S,stats!B47)</f>
        <v>0</v>
      </c>
      <c r="D47" s="3">
        <f>COUNTIFS(Data!T:T,stats!N47,Data!S:S,stats!B47)</f>
        <v>0</v>
      </c>
      <c r="E47" s="3">
        <f>COUNTIFS(Data!T:T,stats!O47,Data!S:S,stats!B47)</f>
        <v>0</v>
      </c>
      <c r="F47" s="3">
        <f>COUNTIFS(Data!T:T,stats!P47,Data!S:S,stats!B47)</f>
        <v>0</v>
      </c>
      <c r="G47" s="3">
        <f>COUNTIFS(Data!T:T,stats!Q47,Data!S:S,stats!B47)</f>
        <v>0</v>
      </c>
      <c r="H47" s="3">
        <f>COUNTIFS(Data!T:T,stats!R47,Data!S:S,stats!B47)</f>
        <v>0</v>
      </c>
      <c r="I47" s="25">
        <f>COUNTIFS(Data!T:T,stats!S47,Data!S:S,stats!B47)</f>
        <v>0</v>
      </c>
      <c r="J47" s="27">
        <f t="shared" si="3"/>
        <v>0</v>
      </c>
      <c r="M47" s="9" t="s">
        <v>517</v>
      </c>
      <c r="N47" s="9" t="s">
        <v>527</v>
      </c>
      <c r="O47" s="9" t="s">
        <v>524</v>
      </c>
      <c r="P47" s="9" t="s">
        <v>521</v>
      </c>
      <c r="Q47" s="9" t="s">
        <v>525</v>
      </c>
      <c r="R47" s="9" t="s">
        <v>526</v>
      </c>
      <c r="S47" s="9" t="s">
        <v>595</v>
      </c>
      <c r="T47"/>
      <c r="AO47" s="17">
        <v>6</v>
      </c>
    </row>
    <row r="48" spans="1:41" ht="30" customHeight="1" x14ac:dyDescent="0.35">
      <c r="B48" s="37" t="s">
        <v>706</v>
      </c>
      <c r="C48" s="11">
        <f>COUNTIFS(Data!T:T,stats!M48,Data!S:S,stats!B48)</f>
        <v>0</v>
      </c>
      <c r="D48" s="3">
        <f>COUNTIFS(Data!T:T,stats!N48,Data!S:S,stats!B48)</f>
        <v>0</v>
      </c>
      <c r="E48" s="3">
        <f>COUNTIFS(Data!T:T,stats!O48,Data!S:S,stats!B48)</f>
        <v>0</v>
      </c>
      <c r="F48" s="3">
        <f>COUNTIFS(Data!T:T,stats!P48,Data!S:S,stats!B48)</f>
        <v>0</v>
      </c>
      <c r="G48" s="3">
        <f>COUNTIFS(Data!T:T,stats!Q48,Data!S:S,stats!B48)</f>
        <v>0</v>
      </c>
      <c r="H48" s="3">
        <f>COUNTIFS(Data!T:T,stats!R48,Data!S:S,stats!B48)</f>
        <v>0</v>
      </c>
      <c r="I48" s="25">
        <f>COUNTIFS(Data!T:T,stats!S48,Data!S:S,stats!B48)</f>
        <v>0</v>
      </c>
      <c r="J48" s="27">
        <f t="shared" si="3"/>
        <v>0</v>
      </c>
      <c r="M48" s="9" t="s">
        <v>517</v>
      </c>
      <c r="N48" s="9" t="s">
        <v>527</v>
      </c>
      <c r="O48" s="9" t="s">
        <v>524</v>
      </c>
      <c r="P48" s="9" t="s">
        <v>521</v>
      </c>
      <c r="Q48" s="9" t="s">
        <v>525</v>
      </c>
      <c r="R48" s="9" t="s">
        <v>526</v>
      </c>
      <c r="S48" s="9" t="s">
        <v>595</v>
      </c>
      <c r="T48"/>
    </row>
    <row r="49" spans="1:41" ht="30" customHeight="1" x14ac:dyDescent="0.35">
      <c r="B49" s="37" t="s">
        <v>707</v>
      </c>
      <c r="C49" s="11">
        <f>COUNTIFS(Data!T:T,stats!M49,Data!S:S,stats!B49)</f>
        <v>0</v>
      </c>
      <c r="D49" s="3">
        <f>COUNTIFS(Data!T:T,stats!N49,Data!S:S,stats!B49)</f>
        <v>0</v>
      </c>
      <c r="E49" s="3">
        <f>COUNTIFS(Data!T:T,stats!O49,Data!S:S,stats!B49)</f>
        <v>0</v>
      </c>
      <c r="F49" s="3">
        <f>COUNTIFS(Data!T:T,stats!P49,Data!S:S,stats!B49)</f>
        <v>0</v>
      </c>
      <c r="G49" s="3">
        <f>COUNTIFS(Data!T:T,stats!Q49,Data!S:S,stats!B49)</f>
        <v>0</v>
      </c>
      <c r="H49" s="3">
        <f>COUNTIFS(Data!T:T,stats!R49,Data!S:S,stats!B49)</f>
        <v>0</v>
      </c>
      <c r="I49" s="25">
        <f>COUNTIFS(Data!T:T,stats!S49,Data!S:S,stats!B49)</f>
        <v>0</v>
      </c>
      <c r="J49" s="27">
        <f t="shared" si="3"/>
        <v>0</v>
      </c>
      <c r="M49" s="9" t="s">
        <v>517</v>
      </c>
      <c r="N49" s="9" t="s">
        <v>527</v>
      </c>
      <c r="O49" s="9" t="s">
        <v>524</v>
      </c>
      <c r="P49" s="9" t="s">
        <v>521</v>
      </c>
      <c r="Q49" s="9" t="s">
        <v>525</v>
      </c>
      <c r="R49" s="9" t="s">
        <v>526</v>
      </c>
      <c r="S49" s="9" t="s">
        <v>595</v>
      </c>
      <c r="T49"/>
    </row>
    <row r="50" spans="1:41" ht="30" customHeight="1" thickBot="1" x14ac:dyDescent="0.4">
      <c r="B50" s="39" t="s">
        <v>35</v>
      </c>
      <c r="C50" s="34">
        <f>COUNTIFS(Data!T:T,stats!M50,Data!S:S,stats!B50)</f>
        <v>56</v>
      </c>
      <c r="D50" s="30">
        <f>COUNTIFS(Data!T:T,stats!N50,Data!S:S,stats!B50)</f>
        <v>0</v>
      </c>
      <c r="E50" s="30">
        <f>COUNTIFS(Data!T:T,stats!O50,Data!S:S,stats!B50)</f>
        <v>0</v>
      </c>
      <c r="F50" s="30">
        <f>COUNTIFS(Data!T:T,stats!P50,Data!S:S,stats!B50)</f>
        <v>2</v>
      </c>
      <c r="G50" s="30">
        <f>COUNTIFS(Data!T:T,stats!Q50,Data!S:S,stats!B50)</f>
        <v>1</v>
      </c>
      <c r="H50" s="30">
        <f>COUNTIFS(Data!T:T,stats!R50,Data!S:S,stats!B50)</f>
        <v>0</v>
      </c>
      <c r="I50" s="31">
        <f>COUNTIFS(Data!T:T,stats!S50,Data!S:S,stats!B50)</f>
        <v>0</v>
      </c>
      <c r="J50" s="42">
        <f t="shared" si="3"/>
        <v>59</v>
      </c>
      <c r="M50" s="9" t="s">
        <v>517</v>
      </c>
      <c r="N50" s="9" t="s">
        <v>527</v>
      </c>
      <c r="O50" s="9" t="s">
        <v>524</v>
      </c>
      <c r="P50" s="9" t="s">
        <v>521</v>
      </c>
      <c r="Q50" s="9" t="s">
        <v>525</v>
      </c>
      <c r="R50" s="9" t="s">
        <v>526</v>
      </c>
      <c r="S50" s="9" t="s">
        <v>595</v>
      </c>
      <c r="T50"/>
    </row>
    <row r="51" spans="1:41" ht="30" customHeight="1" thickBot="1" x14ac:dyDescent="0.4">
      <c r="B51" s="26" t="s">
        <v>786</v>
      </c>
      <c r="C51" s="35">
        <f>SUM(C43:C50)</f>
        <v>78</v>
      </c>
      <c r="D51" s="32">
        <f t="shared" ref="D51:I51" si="4">SUM(D43:D50)</f>
        <v>0</v>
      </c>
      <c r="E51" s="32">
        <f t="shared" si="4"/>
        <v>39</v>
      </c>
      <c r="F51" s="32">
        <f t="shared" si="4"/>
        <v>2</v>
      </c>
      <c r="G51" s="32">
        <f t="shared" si="4"/>
        <v>1</v>
      </c>
      <c r="H51" s="32">
        <f t="shared" si="4"/>
        <v>0</v>
      </c>
      <c r="I51" s="33">
        <f t="shared" si="4"/>
        <v>0</v>
      </c>
      <c r="J51" s="2">
        <f>SUM(J43:J50)</f>
        <v>120</v>
      </c>
      <c r="M51"/>
      <c r="N51"/>
      <c r="O51"/>
      <c r="P51"/>
      <c r="Q51"/>
      <c r="R51"/>
      <c r="S51"/>
      <c r="T51"/>
    </row>
    <row r="52" spans="1:41" ht="40.15" customHeight="1" thickBot="1" x14ac:dyDescent="0.4">
      <c r="B52" s="136" t="s">
        <v>787</v>
      </c>
      <c r="C52" s="137"/>
      <c r="D52" s="137"/>
      <c r="E52" s="137"/>
      <c r="F52" s="137"/>
      <c r="G52" s="137"/>
      <c r="H52" s="137"/>
      <c r="I52" s="137"/>
      <c r="J52" s="138"/>
      <c r="M52"/>
      <c r="N52"/>
      <c r="O52"/>
      <c r="P52"/>
      <c r="Q52"/>
      <c r="R52"/>
      <c r="S52"/>
      <c r="T52"/>
    </row>
    <row r="53" spans="1:41" ht="19.899999999999999" customHeight="1" thickBot="1" x14ac:dyDescent="0.4"/>
    <row r="54" spans="1:41" ht="19.899999999999999" customHeight="1" thickBot="1" x14ac:dyDescent="0.4">
      <c r="A54" s="17">
        <v>4</v>
      </c>
      <c r="B54" s="139" t="s">
        <v>826</v>
      </c>
      <c r="C54" s="140"/>
      <c r="D54" s="140"/>
      <c r="E54" s="140"/>
      <c r="F54" s="140"/>
      <c r="G54" s="140"/>
      <c r="H54" s="140"/>
      <c r="I54" s="140"/>
      <c r="J54" s="141"/>
    </row>
    <row r="55" spans="1:41" ht="19.899999999999999" customHeight="1" thickBot="1" x14ac:dyDescent="0.4">
      <c r="A55" s="17" t="s">
        <v>15</v>
      </c>
      <c r="B55" s="142" t="s">
        <v>799</v>
      </c>
      <c r="C55" s="143"/>
      <c r="D55" s="143"/>
      <c r="E55" s="143"/>
      <c r="F55" s="143"/>
      <c r="G55" s="143"/>
      <c r="H55" s="143"/>
      <c r="I55" s="143"/>
      <c r="J55" s="144"/>
      <c r="M55"/>
      <c r="N55"/>
      <c r="O55"/>
      <c r="P55"/>
      <c r="Q55"/>
      <c r="R55"/>
      <c r="S55"/>
      <c r="T55"/>
    </row>
    <row r="56" spans="1:41" ht="19.899999999999999" customHeight="1" thickBot="1" x14ac:dyDescent="0.4">
      <c r="B56" s="50"/>
      <c r="C56" s="65" t="s">
        <v>517</v>
      </c>
      <c r="D56" s="64" t="s">
        <v>527</v>
      </c>
      <c r="E56" s="64" t="s">
        <v>524</v>
      </c>
      <c r="F56" s="64" t="s">
        <v>521</v>
      </c>
      <c r="G56" s="64" t="s">
        <v>525</v>
      </c>
      <c r="H56" s="64" t="s">
        <v>526</v>
      </c>
      <c r="I56" s="66" t="s">
        <v>595</v>
      </c>
      <c r="J56" s="26" t="s">
        <v>786</v>
      </c>
      <c r="M56"/>
      <c r="N56"/>
      <c r="O56"/>
      <c r="P56"/>
      <c r="Q56"/>
      <c r="R56"/>
      <c r="S56"/>
      <c r="T56"/>
    </row>
    <row r="57" spans="1:41" ht="30" customHeight="1" x14ac:dyDescent="0.35">
      <c r="B57" s="52" t="s">
        <v>708</v>
      </c>
      <c r="C57" s="23">
        <f>COUNTIFS(Data!T:T,stats!M57,Data!Y:Y,stats!B57)</f>
        <v>2</v>
      </c>
      <c r="D57" s="6">
        <f>COUNTIFS(Data!T:T,stats!N57,Data!Y:Y,stats!B57)</f>
        <v>0</v>
      </c>
      <c r="E57" s="6">
        <f>COUNTIFS(Data!T:T,stats!O57,Data!Y:Y,stats!B57)</f>
        <v>0</v>
      </c>
      <c r="F57" s="6">
        <f>COUNTIFS(Data!T:T,stats!P57,Data!Y:Y,stats!B57)</f>
        <v>0</v>
      </c>
      <c r="G57" s="6">
        <f>COUNTIFS(Data!T:T,stats!Q57,Data!Y:Y,stats!B57)</f>
        <v>0</v>
      </c>
      <c r="H57" s="6">
        <f>COUNTIFS(Data!T:T,stats!R57,Data!Y:Y,stats!B57)</f>
        <v>0</v>
      </c>
      <c r="I57" s="24">
        <f>COUNTIFS(Data!T:T,stats!S57,Data!Y:Y,stats!B57)</f>
        <v>0</v>
      </c>
      <c r="J57" s="27">
        <f>SUM(C57:I57)</f>
        <v>2</v>
      </c>
      <c r="M57" s="9" t="s">
        <v>517</v>
      </c>
      <c r="N57" s="9" t="s">
        <v>527</v>
      </c>
      <c r="O57" s="9" t="s">
        <v>524</v>
      </c>
      <c r="P57" s="9" t="s">
        <v>521</v>
      </c>
      <c r="Q57" s="9" t="s">
        <v>525</v>
      </c>
      <c r="R57" s="9" t="s">
        <v>526</v>
      </c>
      <c r="S57" s="9" t="s">
        <v>595</v>
      </c>
      <c r="T57"/>
    </row>
    <row r="58" spans="1:41" ht="30" customHeight="1" thickBot="1" x14ac:dyDescent="0.4">
      <c r="B58" s="37" t="s">
        <v>507</v>
      </c>
      <c r="C58" s="11">
        <f>COUNTIFS(Data!T:T,stats!M58,Data!Y:Y,stats!B58)</f>
        <v>22</v>
      </c>
      <c r="D58" s="3">
        <f>COUNTIFS(Data!T:T,stats!N58,Data!Y:Y,stats!B58)</f>
        <v>0</v>
      </c>
      <c r="E58" s="3">
        <f>COUNTIFS(Data!T:T,stats!O58,Data!Y:Y,stats!B58)</f>
        <v>39</v>
      </c>
      <c r="F58" s="3">
        <f>COUNTIFS(Data!T:T,stats!P58,Data!Y:Y,stats!B58)</f>
        <v>0</v>
      </c>
      <c r="G58" s="3">
        <f>COUNTIFS(Data!T:T,stats!Q58,Data!Y:Y,stats!B58)</f>
        <v>0</v>
      </c>
      <c r="H58" s="3">
        <f>COUNTIFS(Data!T:T,stats!R58,Data!Y:Y,stats!B58)</f>
        <v>0</v>
      </c>
      <c r="I58" s="25">
        <f>COUNTIFS(Data!T:T,stats!S58,Data!Y:Y,stats!B58)</f>
        <v>0</v>
      </c>
      <c r="J58" s="27">
        <f>SUM(C58:I58)</f>
        <v>61</v>
      </c>
      <c r="M58" s="9" t="s">
        <v>517</v>
      </c>
      <c r="N58" s="9" t="s">
        <v>527</v>
      </c>
      <c r="O58" s="9" t="s">
        <v>524</v>
      </c>
      <c r="P58" s="9" t="s">
        <v>521</v>
      </c>
      <c r="Q58" s="9" t="s">
        <v>525</v>
      </c>
      <c r="R58" s="9" t="s">
        <v>526</v>
      </c>
      <c r="S58" s="9" t="s">
        <v>595</v>
      </c>
      <c r="T58"/>
    </row>
    <row r="59" spans="1:41" ht="30" customHeight="1" thickBot="1" x14ac:dyDescent="0.4">
      <c r="B59" s="37" t="s">
        <v>712</v>
      </c>
      <c r="C59" s="11">
        <f>COUNTIFS(Data!T:T,stats!M59,Data!Y:Y,stats!B59)</f>
        <v>47</v>
      </c>
      <c r="D59" s="3">
        <f>COUNTIFS(Data!T:T,stats!N59,Data!Y:Y,stats!B59)</f>
        <v>0</v>
      </c>
      <c r="E59" s="3">
        <f>COUNTIFS(Data!T:T,stats!O59,Data!Y:Y,stats!B59)</f>
        <v>0</v>
      </c>
      <c r="F59" s="3">
        <f>COUNTIFS(Data!T:T,stats!P59,Data!Y:Y,stats!B59)</f>
        <v>2</v>
      </c>
      <c r="G59" s="3">
        <f>COUNTIFS(Data!T:T,stats!Q59,Data!Y:Y,stats!B59)</f>
        <v>1</v>
      </c>
      <c r="H59" s="3">
        <f>COUNTIFS(Data!T:T,stats!R59,Data!Y:Y,stats!B59)</f>
        <v>0</v>
      </c>
      <c r="I59" s="25">
        <f>COUNTIFS(Data!T:T,stats!S59,Data!Y:Y,stats!B59)</f>
        <v>0</v>
      </c>
      <c r="J59" s="27">
        <f>SUM(C59:I59)</f>
        <v>50</v>
      </c>
      <c r="M59" s="9" t="s">
        <v>517</v>
      </c>
      <c r="N59" s="9" t="s">
        <v>527</v>
      </c>
      <c r="O59" s="9" t="s">
        <v>524</v>
      </c>
      <c r="P59" s="9" t="s">
        <v>521</v>
      </c>
      <c r="Q59" s="9" t="s">
        <v>525</v>
      </c>
      <c r="R59" s="9" t="s">
        <v>526</v>
      </c>
      <c r="S59" s="9" t="s">
        <v>595</v>
      </c>
      <c r="T59"/>
      <c r="AO59" s="17">
        <v>7</v>
      </c>
    </row>
    <row r="60" spans="1:41" ht="30" customHeight="1" thickBot="1" x14ac:dyDescent="0.4">
      <c r="B60" s="39" t="s">
        <v>35</v>
      </c>
      <c r="C60" s="34">
        <f>COUNTIFS(Data!T:T,stats!M60,Data!Y:Y,stats!B60)</f>
        <v>7</v>
      </c>
      <c r="D60" s="30">
        <f>COUNTIFS(Data!T:T,stats!N60,Data!Y:Y,stats!B60)</f>
        <v>0</v>
      </c>
      <c r="E60" s="30">
        <f>COUNTIFS(Data!T:T,stats!O60,Data!Y:Y,stats!B60)</f>
        <v>0</v>
      </c>
      <c r="F60" s="30">
        <f>COUNTIFS(Data!T:T,stats!P60,Data!Y:Y,stats!B60)</f>
        <v>0</v>
      </c>
      <c r="G60" s="30">
        <f>COUNTIFS(Data!T:T,stats!Q60,Data!Y:Y,stats!B60)</f>
        <v>0</v>
      </c>
      <c r="H60" s="30">
        <f>COUNTIFS(Data!T:T,stats!R60,Data!Y:Y,stats!B60)</f>
        <v>0</v>
      </c>
      <c r="I60" s="31">
        <f>COUNTIFS(Data!T:T,stats!S60,Data!Y:Y,stats!B60)</f>
        <v>0</v>
      </c>
      <c r="J60" s="42">
        <f>SUM(C60:I60)</f>
        <v>7</v>
      </c>
      <c r="M60" s="9" t="s">
        <v>517</v>
      </c>
      <c r="N60" s="9" t="s">
        <v>527</v>
      </c>
      <c r="O60" s="9" t="s">
        <v>524</v>
      </c>
      <c r="P60" s="9" t="s">
        <v>521</v>
      </c>
      <c r="Q60" s="9" t="s">
        <v>525</v>
      </c>
      <c r="R60" s="9" t="s">
        <v>526</v>
      </c>
      <c r="S60" s="9" t="s">
        <v>595</v>
      </c>
      <c r="T60"/>
    </row>
    <row r="61" spans="1:41" ht="30" customHeight="1" thickBot="1" x14ac:dyDescent="0.4">
      <c r="B61" s="26" t="s">
        <v>786</v>
      </c>
      <c r="C61" s="35">
        <f t="shared" ref="C61:J61" si="5">SUM(C57:C60)</f>
        <v>78</v>
      </c>
      <c r="D61" s="32">
        <f t="shared" si="5"/>
        <v>0</v>
      </c>
      <c r="E61" s="32">
        <f t="shared" si="5"/>
        <v>39</v>
      </c>
      <c r="F61" s="32">
        <f t="shared" si="5"/>
        <v>2</v>
      </c>
      <c r="G61" s="32">
        <f t="shared" si="5"/>
        <v>1</v>
      </c>
      <c r="H61" s="32">
        <f>SUM(H57:H60)</f>
        <v>0</v>
      </c>
      <c r="I61" s="36">
        <f t="shared" si="5"/>
        <v>0</v>
      </c>
      <c r="J61" s="2">
        <f t="shared" si="5"/>
        <v>120</v>
      </c>
      <c r="M61"/>
      <c r="N61"/>
      <c r="O61"/>
      <c r="P61"/>
      <c r="Q61"/>
      <c r="R61"/>
      <c r="S61"/>
      <c r="T61"/>
    </row>
    <row r="62" spans="1:41" ht="40.15" customHeight="1" thickBot="1" x14ac:dyDescent="0.4">
      <c r="B62" s="136" t="s">
        <v>787</v>
      </c>
      <c r="C62" s="137"/>
      <c r="D62" s="137"/>
      <c r="E62" s="137"/>
      <c r="F62" s="137"/>
      <c r="G62" s="137"/>
      <c r="H62" s="137"/>
      <c r="I62" s="137"/>
      <c r="J62" s="138"/>
      <c r="M62"/>
      <c r="N62"/>
      <c r="O62"/>
      <c r="P62"/>
      <c r="Q62"/>
      <c r="R62"/>
      <c r="S62"/>
      <c r="T62"/>
    </row>
    <row r="63" spans="1:41" ht="19.899999999999999" customHeight="1" thickBot="1" x14ac:dyDescent="0.4">
      <c r="M63"/>
      <c r="N63"/>
      <c r="O63"/>
      <c r="P63"/>
      <c r="Q63"/>
      <c r="R63"/>
      <c r="S63"/>
      <c r="T63"/>
    </row>
    <row r="64" spans="1:41" ht="19.899999999999999" customHeight="1" thickBot="1" x14ac:dyDescent="0.4">
      <c r="A64" s="17">
        <v>5</v>
      </c>
      <c r="B64" s="139" t="s">
        <v>826</v>
      </c>
      <c r="C64" s="140"/>
      <c r="D64" s="140"/>
      <c r="E64" s="140"/>
      <c r="F64" s="140"/>
      <c r="G64" s="140"/>
      <c r="H64" s="140"/>
      <c r="I64" s="140"/>
      <c r="J64" s="141"/>
      <c r="M64"/>
      <c r="N64"/>
      <c r="O64"/>
      <c r="P64"/>
      <c r="Q64"/>
      <c r="R64"/>
      <c r="S64"/>
      <c r="T64"/>
    </row>
    <row r="65" spans="1:41" ht="19.899999999999999" customHeight="1" thickBot="1" x14ac:dyDescent="0.4">
      <c r="A65" s="17" t="s">
        <v>15</v>
      </c>
      <c r="B65" s="130" t="s">
        <v>800</v>
      </c>
      <c r="C65" s="131"/>
      <c r="D65" s="131"/>
      <c r="E65" s="131"/>
      <c r="F65" s="131"/>
      <c r="G65" s="131"/>
      <c r="H65" s="131"/>
      <c r="I65" s="131"/>
      <c r="J65" s="132"/>
      <c r="M65"/>
      <c r="N65"/>
      <c r="O65"/>
      <c r="P65"/>
      <c r="Q65"/>
      <c r="R65"/>
      <c r="S65"/>
      <c r="T65"/>
    </row>
    <row r="66" spans="1:41" ht="19.899999999999999" customHeight="1" thickBot="1" x14ac:dyDescent="0.4">
      <c r="B66" s="50"/>
      <c r="C66" s="51" t="s">
        <v>517</v>
      </c>
      <c r="D66" s="41" t="s">
        <v>527</v>
      </c>
      <c r="E66" s="41" t="s">
        <v>524</v>
      </c>
      <c r="F66" s="41" t="s">
        <v>521</v>
      </c>
      <c r="G66" s="41" t="s">
        <v>525</v>
      </c>
      <c r="H66" s="41" t="s">
        <v>526</v>
      </c>
      <c r="I66" s="67" t="s">
        <v>595</v>
      </c>
      <c r="J66" s="26" t="s">
        <v>786</v>
      </c>
      <c r="M66"/>
      <c r="N66"/>
      <c r="O66"/>
      <c r="P66"/>
      <c r="Q66"/>
      <c r="R66"/>
      <c r="S66"/>
      <c r="T66"/>
    </row>
    <row r="67" spans="1:41" ht="19.899999999999999" customHeight="1" x14ac:dyDescent="0.35">
      <c r="B67" s="52" t="s">
        <v>220</v>
      </c>
      <c r="C67" s="23">
        <f>COUNTIFS(Data!T:T,stats!M67,Data!K:K,stats!B67)</f>
        <v>62</v>
      </c>
      <c r="D67" s="6">
        <f>COUNTIFS(Data!T:T,stats!N67,Data!K:K,stats!B67)</f>
        <v>0</v>
      </c>
      <c r="E67" s="6">
        <f>COUNTIFS(Data!T:T,stats!O67,Data!K:K,stats!B67)</f>
        <v>39</v>
      </c>
      <c r="F67" s="6">
        <f>COUNTIFS(Data!T:T,stats!P67,Data!K:K,stats!B67)</f>
        <v>0</v>
      </c>
      <c r="G67" s="6">
        <f>COUNTIFS(Data!T:T,stats!Q67,Data!K:K,stats!B67)</f>
        <v>1</v>
      </c>
      <c r="H67" s="6">
        <f>COUNTIFS(Data!T:T,stats!R67,Data!K:K,stats!B67)</f>
        <v>0</v>
      </c>
      <c r="I67" s="24">
        <f>COUNTIFS(Data!T:T,stats!S67,Data!K:K,stats!B67)</f>
        <v>0</v>
      </c>
      <c r="J67" s="27">
        <f>SUM(C67:I67)</f>
        <v>102</v>
      </c>
      <c r="M67" s="9" t="s">
        <v>517</v>
      </c>
      <c r="N67" s="9" t="s">
        <v>527</v>
      </c>
      <c r="O67" s="9" t="s">
        <v>524</v>
      </c>
      <c r="P67" s="9" t="s">
        <v>521</v>
      </c>
      <c r="Q67" s="9" t="s">
        <v>525</v>
      </c>
      <c r="R67" s="9" t="s">
        <v>526</v>
      </c>
      <c r="S67" s="9" t="s">
        <v>595</v>
      </c>
      <c r="T67"/>
    </row>
    <row r="68" spans="1:41" ht="19.899999999999999" customHeight="1" thickBot="1" x14ac:dyDescent="0.4">
      <c r="B68" s="39" t="s">
        <v>225</v>
      </c>
      <c r="C68" s="34">
        <f>COUNTIFS(Data!T:T,stats!M68,Data!K:K,stats!B68)</f>
        <v>16</v>
      </c>
      <c r="D68" s="30">
        <f>COUNTIFS(Data!T:T,stats!N68,Data!K:K,stats!B68)</f>
        <v>0</v>
      </c>
      <c r="E68" s="30">
        <f>COUNTIFS(Data!T:T,stats!O68,Data!K:K,stats!B68)</f>
        <v>0</v>
      </c>
      <c r="F68" s="30">
        <f>COUNTIFS(Data!T:T,stats!P68,Data!K:K,stats!B68)</f>
        <v>2</v>
      </c>
      <c r="G68" s="30">
        <f>COUNTIFS(Data!T:T,stats!Q68,Data!K:K,stats!B68)</f>
        <v>0</v>
      </c>
      <c r="H68" s="6">
        <f>COUNTIFS(Data!T:T,stats!R68,Data!K:K,stats!B68)</f>
        <v>0</v>
      </c>
      <c r="I68" s="31">
        <f>COUNTIFS(Data!T:T,stats!S68,Data!K:K,stats!B68)</f>
        <v>0</v>
      </c>
      <c r="J68" s="42">
        <f>SUM(C68:I68)</f>
        <v>18</v>
      </c>
      <c r="M68" s="9" t="s">
        <v>517</v>
      </c>
      <c r="N68" s="9" t="s">
        <v>527</v>
      </c>
      <c r="O68" s="9" t="s">
        <v>524</v>
      </c>
      <c r="P68" s="9" t="s">
        <v>521</v>
      </c>
      <c r="Q68" s="9" t="s">
        <v>525</v>
      </c>
      <c r="R68" s="9" t="s">
        <v>526</v>
      </c>
      <c r="S68" s="9" t="s">
        <v>595</v>
      </c>
      <c r="T68"/>
    </row>
    <row r="69" spans="1:41" ht="19.899999999999999" customHeight="1" thickBot="1" x14ac:dyDescent="0.4">
      <c r="B69" s="26" t="s">
        <v>786</v>
      </c>
      <c r="C69" s="35">
        <f t="shared" ref="C69:J69" si="6">SUM(C67:C68)</f>
        <v>78</v>
      </c>
      <c r="D69" s="32">
        <f t="shared" si="6"/>
        <v>0</v>
      </c>
      <c r="E69" s="32">
        <f t="shared" si="6"/>
        <v>39</v>
      </c>
      <c r="F69" s="32">
        <f t="shared" si="6"/>
        <v>2</v>
      </c>
      <c r="G69" s="32">
        <f t="shared" si="6"/>
        <v>1</v>
      </c>
      <c r="H69" s="32">
        <f t="shared" si="6"/>
        <v>0</v>
      </c>
      <c r="I69" s="36">
        <f>SUM(I67:I68)</f>
        <v>0</v>
      </c>
      <c r="J69" s="2">
        <f t="shared" si="6"/>
        <v>120</v>
      </c>
      <c r="M69"/>
      <c r="N69"/>
      <c r="O69"/>
      <c r="P69"/>
      <c r="Q69"/>
      <c r="R69"/>
      <c r="S69" s="10"/>
      <c r="T69"/>
    </row>
    <row r="70" spans="1:41" ht="40.15" customHeight="1" thickBot="1" x14ac:dyDescent="0.4">
      <c r="B70" s="136" t="s">
        <v>787</v>
      </c>
      <c r="C70" s="137"/>
      <c r="D70" s="137"/>
      <c r="E70" s="137"/>
      <c r="F70" s="137"/>
      <c r="G70" s="137"/>
      <c r="H70" s="137"/>
      <c r="I70" s="137"/>
      <c r="J70" s="138"/>
      <c r="M70"/>
      <c r="N70"/>
      <c r="O70"/>
      <c r="P70"/>
      <c r="Q70"/>
      <c r="R70"/>
      <c r="S70"/>
      <c r="T70"/>
    </row>
    <row r="71" spans="1:41" ht="19.899999999999999" customHeight="1" thickBot="1" x14ac:dyDescent="0.4"/>
    <row r="72" spans="1:41" ht="19.899999999999999" customHeight="1" thickBot="1" x14ac:dyDescent="0.4">
      <c r="A72" s="17">
        <v>6</v>
      </c>
      <c r="B72" s="139" t="s">
        <v>826</v>
      </c>
      <c r="C72" s="140"/>
      <c r="D72" s="140"/>
      <c r="E72" s="140"/>
      <c r="F72" s="140"/>
      <c r="G72" s="140"/>
      <c r="H72" s="140"/>
      <c r="I72" s="140"/>
      <c r="J72" s="141"/>
    </row>
    <row r="73" spans="1:41" ht="19.899999999999999" customHeight="1" thickBot="1" x14ac:dyDescent="0.4">
      <c r="A73" s="17" t="s">
        <v>15</v>
      </c>
      <c r="B73" s="142" t="s">
        <v>818</v>
      </c>
      <c r="C73" s="143"/>
      <c r="D73" s="143"/>
      <c r="E73" s="143"/>
      <c r="F73" s="143"/>
      <c r="G73" s="143"/>
      <c r="H73" s="143"/>
      <c r="I73" s="143"/>
      <c r="J73" s="144"/>
      <c r="M73"/>
      <c r="N73"/>
      <c r="O73"/>
      <c r="P73"/>
      <c r="Q73"/>
      <c r="R73"/>
      <c r="S73"/>
      <c r="T73"/>
      <c r="AO73" s="17">
        <v>8</v>
      </c>
    </row>
    <row r="74" spans="1:41" ht="19.899999999999999" customHeight="1" thickBot="1" x14ac:dyDescent="0.4">
      <c r="B74" s="50"/>
      <c r="C74" s="54" t="s">
        <v>517</v>
      </c>
      <c r="D74" s="55" t="s">
        <v>527</v>
      </c>
      <c r="E74" s="55" t="s">
        <v>524</v>
      </c>
      <c r="F74" s="55" t="s">
        <v>521</v>
      </c>
      <c r="G74" s="55" t="s">
        <v>525</v>
      </c>
      <c r="H74" s="55" t="s">
        <v>526</v>
      </c>
      <c r="I74" s="56" t="s">
        <v>595</v>
      </c>
      <c r="J74" s="26" t="s">
        <v>786</v>
      </c>
      <c r="M74"/>
      <c r="N74"/>
      <c r="O74"/>
      <c r="P74"/>
      <c r="Q74"/>
      <c r="R74"/>
      <c r="S74"/>
      <c r="T74"/>
    </row>
    <row r="75" spans="1:41" ht="19.899999999999999" customHeight="1" x14ac:dyDescent="0.35">
      <c r="B75" s="52" t="s">
        <v>218</v>
      </c>
      <c r="C75" s="23">
        <f>COUNTIFS(Data!T:T,stats!M75,Data!L:L,stats!B75)</f>
        <v>77</v>
      </c>
      <c r="D75" s="6">
        <f>COUNTIFS(Data!T:T,stats!N75,Data!L:L,stats!B75)</f>
        <v>0</v>
      </c>
      <c r="E75" s="6">
        <f>COUNTIFS(Data!T:T,stats!O75,Data!L:L,stats!B75)</f>
        <v>39</v>
      </c>
      <c r="F75" s="6">
        <f>COUNTIFS(Data!T:T,stats!P75,Data!L:L,stats!B75)</f>
        <v>2</v>
      </c>
      <c r="G75" s="6">
        <f>COUNTIFS(Data!T:T,stats!Q75,Data!L:L,stats!B75)</f>
        <v>1</v>
      </c>
      <c r="H75" s="6">
        <f>COUNTIFS(Data!T:T,stats!R75,Data!L:L,stats!B75)</f>
        <v>0</v>
      </c>
      <c r="I75" s="24">
        <f>COUNTIFS(Data!T:T,stats!S75,Data!L:L,stats!B75)</f>
        <v>0</v>
      </c>
      <c r="J75" s="27">
        <f>SUM(C75:I75)</f>
        <v>119</v>
      </c>
      <c r="M75" s="9" t="s">
        <v>517</v>
      </c>
      <c r="N75" s="9" t="s">
        <v>527</v>
      </c>
      <c r="O75" s="9" t="s">
        <v>524</v>
      </c>
      <c r="P75" s="9" t="s">
        <v>521</v>
      </c>
      <c r="Q75" s="9" t="s">
        <v>525</v>
      </c>
      <c r="R75" s="9" t="s">
        <v>526</v>
      </c>
      <c r="S75" s="9" t="s">
        <v>595</v>
      </c>
      <c r="T75"/>
    </row>
    <row r="76" spans="1:41" ht="19.899999999999999" customHeight="1" thickBot="1" x14ac:dyDescent="0.4">
      <c r="B76" s="39" t="s">
        <v>219</v>
      </c>
      <c r="C76" s="34">
        <f>COUNTIFS(Data!T:T,stats!M76,Data!L:L,stats!B76)</f>
        <v>1</v>
      </c>
      <c r="D76" s="30">
        <f>COUNTIFS(Data!T:T,stats!N76,Data!L:L,stats!B76)</f>
        <v>0</v>
      </c>
      <c r="E76" s="30">
        <f>COUNTIFS(Data!T:T,stats!O76,Data!L:L,stats!B76)</f>
        <v>0</v>
      </c>
      <c r="F76" s="30">
        <f>COUNTIFS(Data!T:T,stats!P76,Data!L:L,stats!B76)</f>
        <v>0</v>
      </c>
      <c r="G76" s="30">
        <f>COUNTIFS(Data!T:T,stats!Q76,Data!L:L,stats!B76)</f>
        <v>0</v>
      </c>
      <c r="H76" s="30">
        <f>COUNTIFS(Data!T:T,stats!R76,Data!L:L,stats!B76)</f>
        <v>0</v>
      </c>
      <c r="I76" s="31">
        <f>COUNTIFS(Data!T:T,stats!S76,Data!L:L,stats!B76)</f>
        <v>0</v>
      </c>
      <c r="J76" s="42">
        <f>SUM(C76:I76)</f>
        <v>1</v>
      </c>
      <c r="M76" s="9" t="s">
        <v>517</v>
      </c>
      <c r="N76" s="9" t="s">
        <v>527</v>
      </c>
      <c r="O76" s="9" t="s">
        <v>524</v>
      </c>
      <c r="P76" s="9" t="s">
        <v>521</v>
      </c>
      <c r="Q76" s="9" t="s">
        <v>525</v>
      </c>
      <c r="R76" s="9" t="s">
        <v>526</v>
      </c>
      <c r="S76" s="9" t="s">
        <v>595</v>
      </c>
      <c r="T76"/>
    </row>
    <row r="77" spans="1:41" ht="19.899999999999999" customHeight="1" thickBot="1" x14ac:dyDescent="0.4">
      <c r="B77" s="26" t="s">
        <v>786</v>
      </c>
      <c r="C77" s="35">
        <f t="shared" ref="C77:J77" si="7">SUM(C75:C76)</f>
        <v>78</v>
      </c>
      <c r="D77" s="32">
        <f t="shared" si="7"/>
        <v>0</v>
      </c>
      <c r="E77" s="32">
        <f t="shared" si="7"/>
        <v>39</v>
      </c>
      <c r="F77" s="32">
        <f t="shared" si="7"/>
        <v>2</v>
      </c>
      <c r="G77" s="32">
        <f t="shared" si="7"/>
        <v>1</v>
      </c>
      <c r="H77" s="32">
        <f t="shared" si="7"/>
        <v>0</v>
      </c>
      <c r="I77" s="36">
        <f t="shared" si="7"/>
        <v>0</v>
      </c>
      <c r="J77" s="2">
        <f t="shared" si="7"/>
        <v>120</v>
      </c>
      <c r="M77"/>
      <c r="N77"/>
      <c r="O77"/>
      <c r="P77"/>
      <c r="Q77"/>
      <c r="R77"/>
      <c r="S77"/>
      <c r="T77"/>
    </row>
    <row r="78" spans="1:41" ht="40.15" customHeight="1" thickBot="1" x14ac:dyDescent="0.4">
      <c r="B78" s="136" t="s">
        <v>787</v>
      </c>
      <c r="C78" s="137"/>
      <c r="D78" s="137"/>
      <c r="E78" s="137"/>
      <c r="F78" s="137"/>
      <c r="G78" s="137"/>
      <c r="H78" s="137"/>
      <c r="I78" s="137"/>
      <c r="J78" s="138"/>
      <c r="M78"/>
      <c r="N78"/>
      <c r="O78"/>
      <c r="P78"/>
      <c r="Q78"/>
      <c r="R78"/>
      <c r="S78"/>
      <c r="T78"/>
    </row>
    <row r="79" spans="1:41" ht="19.899999999999999" customHeight="1" thickBot="1" x14ac:dyDescent="0.4">
      <c r="M79"/>
      <c r="N79"/>
      <c r="O79"/>
      <c r="P79"/>
      <c r="Q79"/>
      <c r="R79"/>
      <c r="S79"/>
      <c r="T79"/>
    </row>
    <row r="80" spans="1:41" ht="19.899999999999999" customHeight="1" thickBot="1" x14ac:dyDescent="0.4">
      <c r="A80" s="17">
        <v>7</v>
      </c>
      <c r="B80" s="139" t="s">
        <v>826</v>
      </c>
      <c r="C80" s="140"/>
      <c r="D80" s="140"/>
      <c r="E80" s="140"/>
      <c r="F80" s="140"/>
      <c r="G80" s="140"/>
      <c r="H80" s="140"/>
      <c r="I80" s="140"/>
      <c r="J80" s="141"/>
      <c r="M80"/>
      <c r="N80"/>
      <c r="O80"/>
      <c r="P80"/>
      <c r="Q80"/>
      <c r="R80"/>
      <c r="S80"/>
      <c r="T80"/>
    </row>
    <row r="81" spans="1:41" ht="19.899999999999999" customHeight="1" thickBot="1" x14ac:dyDescent="0.4">
      <c r="A81" s="17" t="s">
        <v>15</v>
      </c>
      <c r="B81" s="142" t="s">
        <v>801</v>
      </c>
      <c r="C81" s="143"/>
      <c r="D81" s="143"/>
      <c r="E81" s="143"/>
      <c r="F81" s="143"/>
      <c r="G81" s="143"/>
      <c r="H81" s="143"/>
      <c r="I81" s="143"/>
      <c r="J81" s="144"/>
      <c r="M81"/>
      <c r="N81"/>
      <c r="O81"/>
      <c r="P81"/>
      <c r="Q81"/>
      <c r="R81"/>
      <c r="S81"/>
      <c r="T81"/>
    </row>
    <row r="82" spans="1:41" ht="19.899999999999999" customHeight="1" thickBot="1" x14ac:dyDescent="0.4">
      <c r="B82" s="50"/>
      <c r="C82" s="54" t="s">
        <v>517</v>
      </c>
      <c r="D82" s="55" t="s">
        <v>527</v>
      </c>
      <c r="E82" s="55" t="s">
        <v>524</v>
      </c>
      <c r="F82" s="55" t="s">
        <v>521</v>
      </c>
      <c r="G82" s="55" t="s">
        <v>525</v>
      </c>
      <c r="H82" s="55" t="s">
        <v>526</v>
      </c>
      <c r="I82" s="56" t="s">
        <v>595</v>
      </c>
      <c r="J82" s="26" t="s">
        <v>786</v>
      </c>
      <c r="M82"/>
      <c r="N82"/>
      <c r="O82"/>
      <c r="P82"/>
      <c r="Q82"/>
      <c r="R82"/>
      <c r="S82"/>
      <c r="T82"/>
    </row>
    <row r="83" spans="1:41" ht="19.899999999999999" customHeight="1" x14ac:dyDescent="0.35">
      <c r="B83" s="52" t="s">
        <v>700</v>
      </c>
      <c r="C83" s="23">
        <f>COUNTIFS(Data!T:T,stats!M83,Data!J:J,stats!B83)</f>
        <v>1</v>
      </c>
      <c r="D83" s="6">
        <f>COUNTIFS(Data!T:T,stats!N83,Data!J:J,stats!B83)</f>
        <v>0</v>
      </c>
      <c r="E83" s="6">
        <f>COUNTIFS(Data!T:T,stats!O83,Data!J:J,stats!B83)</f>
        <v>0</v>
      </c>
      <c r="F83" s="6">
        <f>COUNTIFS(Data!T:T,stats!P83,Data!J:J,stats!B83)</f>
        <v>0</v>
      </c>
      <c r="G83" s="6">
        <f>COUNTIFS(Data!T:T,stats!Q83,Data!J:J,stats!B83)</f>
        <v>0</v>
      </c>
      <c r="H83" s="6">
        <f>COUNTIFS(Data!T:T,stats!R83,Data!J:J,stats!B83)</f>
        <v>0</v>
      </c>
      <c r="I83" s="24">
        <f>COUNTIFS(Data!T:T,stats!S83,Data!J:J,stats!B83)</f>
        <v>0</v>
      </c>
      <c r="J83" s="27">
        <f t="shared" ref="J83:J88" si="8">SUM(C83:I83)</f>
        <v>1</v>
      </c>
      <c r="M83" s="9" t="s">
        <v>517</v>
      </c>
      <c r="N83" s="9" t="s">
        <v>527</v>
      </c>
      <c r="O83" s="9" t="s">
        <v>524</v>
      </c>
      <c r="P83" s="9" t="s">
        <v>521</v>
      </c>
      <c r="Q83" s="9" t="s">
        <v>525</v>
      </c>
      <c r="R83" s="9" t="s">
        <v>526</v>
      </c>
      <c r="S83" s="9" t="s">
        <v>595</v>
      </c>
      <c r="T83"/>
    </row>
    <row r="84" spans="1:41" ht="19.899999999999999" customHeight="1" x14ac:dyDescent="0.35">
      <c r="B84" s="37" t="s">
        <v>788</v>
      </c>
      <c r="C84" s="11">
        <f>COUNTIFS(Data!T:T,stats!M84,Data!J:J,stats!B84)</f>
        <v>25</v>
      </c>
      <c r="D84" s="3">
        <f>COUNTIFS(Data!T:T,stats!N84,Data!J:J,stats!B84)</f>
        <v>0</v>
      </c>
      <c r="E84" s="3">
        <f>COUNTIFS(Data!T:T,stats!O84,Data!J:J,stats!B84)</f>
        <v>39</v>
      </c>
      <c r="F84" s="3">
        <f>COUNTIFS(Data!T:T,stats!P84,Data!J:J,stats!B84)</f>
        <v>2</v>
      </c>
      <c r="G84" s="3">
        <f>COUNTIFS(Data!T:T,stats!Q84,Data!J:J,stats!B84)</f>
        <v>0</v>
      </c>
      <c r="H84" s="3">
        <f>COUNTIFS(Data!T:T,stats!R84,Data!J:J,stats!B84)</f>
        <v>0</v>
      </c>
      <c r="I84" s="25">
        <f>COUNTIFS(Data!T:T,stats!S84,Data!J:J,stats!B84)</f>
        <v>0</v>
      </c>
      <c r="J84" s="27">
        <f t="shared" si="8"/>
        <v>66</v>
      </c>
      <c r="M84" s="9" t="s">
        <v>517</v>
      </c>
      <c r="N84" s="9" t="s">
        <v>527</v>
      </c>
      <c r="O84" s="9" t="s">
        <v>524</v>
      </c>
      <c r="P84" s="9" t="s">
        <v>521</v>
      </c>
      <c r="Q84" s="9" t="s">
        <v>525</v>
      </c>
      <c r="R84" s="9" t="s">
        <v>526</v>
      </c>
      <c r="S84" s="9" t="s">
        <v>595</v>
      </c>
      <c r="T84"/>
    </row>
    <row r="85" spans="1:41" ht="19.899999999999999" customHeight="1" x14ac:dyDescent="0.35">
      <c r="B85" s="37" t="s">
        <v>789</v>
      </c>
      <c r="C85" s="11">
        <f>COUNTIFS(Data!T:T,stats!M85,Data!J:J,stats!B85)</f>
        <v>6</v>
      </c>
      <c r="D85" s="3">
        <f>COUNTIFS(Data!T:T,stats!N85,Data!J:J,stats!B85)</f>
        <v>0</v>
      </c>
      <c r="E85" s="3">
        <f>COUNTIFS(Data!T:T,stats!O85,Data!J:J,stats!B85)</f>
        <v>0</v>
      </c>
      <c r="F85" s="3">
        <f>COUNTIFS(Data!T:T,stats!P85,Data!J:J,stats!B85)</f>
        <v>0</v>
      </c>
      <c r="G85" s="3">
        <f>COUNTIFS(Data!T:T,stats!Q85,Data!J:J,stats!B85)</f>
        <v>1</v>
      </c>
      <c r="H85" s="3">
        <f>COUNTIFS(Data!T:T,stats!R85,Data!J:J,stats!B85)</f>
        <v>0</v>
      </c>
      <c r="I85" s="25">
        <f>COUNTIFS(Data!T:T,stats!S85,Data!J:J,stats!B85)</f>
        <v>0</v>
      </c>
      <c r="J85" s="27">
        <f t="shared" si="8"/>
        <v>7</v>
      </c>
      <c r="M85" s="9" t="s">
        <v>517</v>
      </c>
      <c r="N85" s="9" t="s">
        <v>527</v>
      </c>
      <c r="O85" s="9" t="s">
        <v>524</v>
      </c>
      <c r="P85" s="9" t="s">
        <v>521</v>
      </c>
      <c r="Q85" s="9" t="s">
        <v>525</v>
      </c>
      <c r="R85" s="9" t="s">
        <v>526</v>
      </c>
      <c r="S85" s="9" t="s">
        <v>595</v>
      </c>
      <c r="T85"/>
    </row>
    <row r="86" spans="1:41" ht="19.899999999999999" customHeight="1" x14ac:dyDescent="0.35">
      <c r="B86" s="37" t="s">
        <v>790</v>
      </c>
      <c r="C86" s="11">
        <f>COUNTIFS(Data!T:T,stats!M86,Data!J:J,stats!B86)</f>
        <v>0</v>
      </c>
      <c r="D86" s="3">
        <f>COUNTIFS(Data!T:T,stats!N86,Data!J:J,stats!B86)</f>
        <v>0</v>
      </c>
      <c r="E86" s="3">
        <f>COUNTIFS(Data!T:T,stats!O86,Data!J:J,stats!B86)</f>
        <v>0</v>
      </c>
      <c r="F86" s="3">
        <f>COUNTIFS(Data!T:T,stats!P86,Data!J:J,stats!B86)</f>
        <v>0</v>
      </c>
      <c r="G86" s="3">
        <f>COUNTIFS(Data!T:T,stats!Q86,Data!J:J,stats!B86)</f>
        <v>0</v>
      </c>
      <c r="H86" s="3">
        <f>COUNTIFS(Data!T:T,stats!R86,Data!J:J,stats!B86)</f>
        <v>0</v>
      </c>
      <c r="I86" s="25">
        <f>COUNTIFS(Data!T:T,stats!S86,Data!J:J,stats!B86)</f>
        <v>0</v>
      </c>
      <c r="J86" s="27">
        <f t="shared" si="8"/>
        <v>0</v>
      </c>
      <c r="M86" s="9" t="s">
        <v>517</v>
      </c>
      <c r="N86" s="9" t="s">
        <v>527</v>
      </c>
      <c r="O86" s="9" t="s">
        <v>524</v>
      </c>
      <c r="P86" s="9" t="s">
        <v>521</v>
      </c>
      <c r="Q86" s="9" t="s">
        <v>525</v>
      </c>
      <c r="R86" s="9" t="s">
        <v>526</v>
      </c>
      <c r="S86" s="9" t="s">
        <v>595</v>
      </c>
      <c r="T86"/>
    </row>
    <row r="87" spans="1:41" ht="19.899999999999999" customHeight="1" x14ac:dyDescent="0.35">
      <c r="B87" s="37" t="s">
        <v>699</v>
      </c>
      <c r="C87" s="11">
        <f>COUNTIFS(Data!T:T,stats!M87,Data!J:J,stats!B87)</f>
        <v>5</v>
      </c>
      <c r="D87" s="3">
        <f>COUNTIFS(Data!T:T,stats!N87,Data!J:J,stats!B87)</f>
        <v>0</v>
      </c>
      <c r="E87" s="3">
        <f>COUNTIFS(Data!T:T,stats!O87,Data!J:J,stats!B87)</f>
        <v>0</v>
      </c>
      <c r="F87" s="3">
        <f>COUNTIFS(Data!T:T,stats!P87,Data!J:J,stats!B87)</f>
        <v>0</v>
      </c>
      <c r="G87" s="3">
        <f>COUNTIFS(Data!T:T,stats!Q87,Data!J:J,stats!B87)</f>
        <v>0</v>
      </c>
      <c r="H87" s="3">
        <f>COUNTIFS(Data!T:T,stats!R87,Data!J:J,stats!B87)</f>
        <v>0</v>
      </c>
      <c r="I87" s="25">
        <f>COUNTIFS(Data!T:T,stats!S87,Data!J:J,stats!B87)</f>
        <v>0</v>
      </c>
      <c r="J87" s="27">
        <f t="shared" si="8"/>
        <v>5</v>
      </c>
      <c r="M87" s="9" t="s">
        <v>517</v>
      </c>
      <c r="N87" s="9" t="s">
        <v>527</v>
      </c>
      <c r="O87" s="9" t="s">
        <v>524</v>
      </c>
      <c r="P87" s="9" t="s">
        <v>521</v>
      </c>
      <c r="Q87" s="9" t="s">
        <v>525</v>
      </c>
      <c r="R87" s="9" t="s">
        <v>526</v>
      </c>
      <c r="S87" s="9" t="s">
        <v>595</v>
      </c>
      <c r="T87"/>
    </row>
    <row r="88" spans="1:41" ht="19.899999999999999" customHeight="1" thickBot="1" x14ac:dyDescent="0.4">
      <c r="B88" s="53" t="s">
        <v>35</v>
      </c>
      <c r="C88" s="34">
        <f>COUNTIFS(Data!T:T,stats!M88,Data!J:J,stats!B88)</f>
        <v>41</v>
      </c>
      <c r="D88" s="30">
        <f>COUNTIFS(Data!T:T,stats!N88,Data!J:J,stats!B88)</f>
        <v>0</v>
      </c>
      <c r="E88" s="30">
        <f>COUNTIFS(Data!T:T,stats!O88,Data!J:J,stats!B88)</f>
        <v>0</v>
      </c>
      <c r="F88" s="30">
        <f>COUNTIFS(Data!T:T,stats!P88,Data!J:J,stats!B88)</f>
        <v>0</v>
      </c>
      <c r="G88" s="30">
        <f>COUNTIFS(Data!T:T,stats!Q88,Data!J:J,stats!B88)</f>
        <v>0</v>
      </c>
      <c r="H88" s="30">
        <f>COUNTIFS(Data!T:T,stats!R88,Data!J:J,stats!B88)</f>
        <v>0</v>
      </c>
      <c r="I88" s="31">
        <f>COUNTIFS(Data!T:T,stats!S88,Data!J:J,stats!B88)</f>
        <v>0</v>
      </c>
      <c r="J88" s="42">
        <f t="shared" si="8"/>
        <v>41</v>
      </c>
      <c r="M88" s="9" t="s">
        <v>517</v>
      </c>
      <c r="N88" s="9" t="s">
        <v>527</v>
      </c>
      <c r="O88" s="9" t="s">
        <v>524</v>
      </c>
      <c r="P88" s="9" t="s">
        <v>521</v>
      </c>
      <c r="Q88" s="9" t="s">
        <v>525</v>
      </c>
      <c r="R88" s="9" t="s">
        <v>526</v>
      </c>
      <c r="S88" s="9" t="s">
        <v>595</v>
      </c>
      <c r="T88"/>
    </row>
    <row r="89" spans="1:41" ht="19.899999999999999" customHeight="1" thickBot="1" x14ac:dyDescent="0.4">
      <c r="B89" s="44" t="s">
        <v>786</v>
      </c>
      <c r="C89" s="32">
        <f t="shared" ref="C89:J89" si="9">SUM(C83:C88)</f>
        <v>78</v>
      </c>
      <c r="D89" s="32">
        <f t="shared" si="9"/>
        <v>0</v>
      </c>
      <c r="E89" s="32">
        <f t="shared" si="9"/>
        <v>39</v>
      </c>
      <c r="F89" s="32">
        <f t="shared" si="9"/>
        <v>2</v>
      </c>
      <c r="G89" s="32">
        <f t="shared" si="9"/>
        <v>1</v>
      </c>
      <c r="H89" s="32">
        <f t="shared" si="9"/>
        <v>0</v>
      </c>
      <c r="I89" s="36">
        <f t="shared" si="9"/>
        <v>0</v>
      </c>
      <c r="J89" s="2">
        <f t="shared" si="9"/>
        <v>120</v>
      </c>
      <c r="M89"/>
      <c r="N89"/>
      <c r="O89"/>
      <c r="P89"/>
      <c r="Q89"/>
      <c r="R89"/>
      <c r="S89"/>
      <c r="T89"/>
    </row>
    <row r="90" spans="1:41" ht="40" customHeight="1" thickBot="1" x14ac:dyDescent="0.4">
      <c r="B90" s="136" t="s">
        <v>787</v>
      </c>
      <c r="C90" s="137"/>
      <c r="D90" s="137"/>
      <c r="E90" s="137"/>
      <c r="F90" s="137"/>
      <c r="G90" s="137"/>
      <c r="H90" s="137"/>
      <c r="I90" s="137"/>
      <c r="J90" s="138"/>
      <c r="M90"/>
      <c r="N90"/>
      <c r="O90"/>
      <c r="P90"/>
      <c r="Q90"/>
      <c r="R90"/>
      <c r="S90"/>
      <c r="T90"/>
    </row>
    <row r="91" spans="1:41" ht="19.899999999999999" customHeight="1" thickBot="1" x14ac:dyDescent="0.4">
      <c r="AO91" s="17">
        <v>9</v>
      </c>
    </row>
    <row r="92" spans="1:41" ht="19.899999999999999" customHeight="1" thickBot="1" x14ac:dyDescent="0.4">
      <c r="A92" s="17">
        <v>8</v>
      </c>
      <c r="B92" s="133" t="s">
        <v>826</v>
      </c>
      <c r="C92" s="134"/>
      <c r="D92" s="134"/>
      <c r="E92" s="134"/>
      <c r="F92" s="134"/>
      <c r="G92" s="134"/>
      <c r="H92" s="134"/>
      <c r="I92" s="134"/>
      <c r="J92" s="135"/>
    </row>
    <row r="93" spans="1:41" ht="19.899999999999999" customHeight="1" thickBot="1" x14ac:dyDescent="0.4">
      <c r="A93" s="17" t="s">
        <v>15</v>
      </c>
      <c r="B93" s="130" t="s">
        <v>802</v>
      </c>
      <c r="C93" s="131"/>
      <c r="D93" s="131"/>
      <c r="E93" s="131"/>
      <c r="F93" s="131"/>
      <c r="G93" s="131"/>
      <c r="H93" s="131"/>
      <c r="I93" s="131"/>
      <c r="J93" s="132"/>
    </row>
    <row r="94" spans="1:41" ht="19.899999999999999" customHeight="1" thickBot="1" x14ac:dyDescent="0.4">
      <c r="B94" s="50"/>
      <c r="C94" s="54" t="s">
        <v>517</v>
      </c>
      <c r="D94" s="55" t="s">
        <v>527</v>
      </c>
      <c r="E94" s="55" t="s">
        <v>524</v>
      </c>
      <c r="F94" s="55" t="s">
        <v>521</v>
      </c>
      <c r="G94" s="55" t="s">
        <v>525</v>
      </c>
      <c r="H94" s="55" t="s">
        <v>526</v>
      </c>
      <c r="I94" s="56" t="s">
        <v>595</v>
      </c>
      <c r="J94" s="26" t="s">
        <v>786</v>
      </c>
    </row>
    <row r="95" spans="1:41" ht="30" customHeight="1" x14ac:dyDescent="0.35">
      <c r="B95" s="38" t="s">
        <v>698</v>
      </c>
      <c r="C95" s="23">
        <f>COUNTIFS(Data!T:T,stats!M95,Data!N:N,stats!B95)</f>
        <v>2</v>
      </c>
      <c r="D95" s="6">
        <f>COUNTIFS(Data!T:T,stats!N95,Data!N:N,stats!B95)</f>
        <v>0</v>
      </c>
      <c r="E95" s="6">
        <f>COUNTIFS(Data!T:T,stats!O95,Data!N:N,stats!B95)</f>
        <v>0</v>
      </c>
      <c r="F95" s="6">
        <f>COUNTIFS(Data!T:T,stats!P95,Data!N:N,stats!B95)</f>
        <v>0</v>
      </c>
      <c r="G95" s="6">
        <f>COUNTIFS(Data!T:T,stats!Q95,Data!N:N,stats!B95)</f>
        <v>0</v>
      </c>
      <c r="H95" s="6">
        <f>COUNTIFS(Data!T:T,stats!R95,Data!N:N,stats!B95)</f>
        <v>0</v>
      </c>
      <c r="I95" s="24">
        <f>COUNTIFS(Data!T:T,stats!S95,Data!N:N,stats!B95)</f>
        <v>0</v>
      </c>
      <c r="J95" s="27">
        <f t="shared" ref="J95:J106" si="10">SUM(C95:I95)</f>
        <v>2</v>
      </c>
      <c r="M95" s="9" t="s">
        <v>517</v>
      </c>
      <c r="N95" s="9" t="s">
        <v>527</v>
      </c>
      <c r="O95" s="9" t="s">
        <v>524</v>
      </c>
      <c r="P95" s="9" t="s">
        <v>521</v>
      </c>
      <c r="Q95" s="9" t="s">
        <v>525</v>
      </c>
      <c r="R95" s="9" t="s">
        <v>526</v>
      </c>
      <c r="S95" s="9" t="s">
        <v>595</v>
      </c>
      <c r="T95"/>
    </row>
    <row r="96" spans="1:41" ht="30" customHeight="1" x14ac:dyDescent="0.35">
      <c r="B96" s="37" t="s">
        <v>223</v>
      </c>
      <c r="C96" s="11">
        <f>COUNTIFS(Data!T:T,stats!M96,Data!N:N,stats!B96)</f>
        <v>19</v>
      </c>
      <c r="D96" s="3">
        <f>COUNTIFS(Data!T:T,stats!N96,Data!N:N,stats!B96)</f>
        <v>0</v>
      </c>
      <c r="E96" s="3">
        <f>COUNTIFS(Data!T:T,stats!O96,Data!N:N,stats!B96)</f>
        <v>39</v>
      </c>
      <c r="F96" s="3">
        <f>COUNTIFS(Data!T:T,stats!P96,Data!N:N,stats!B96)</f>
        <v>0</v>
      </c>
      <c r="G96" s="3">
        <f>COUNTIFS(Data!T:T,stats!Q96,Data!N:N,stats!B96)</f>
        <v>0</v>
      </c>
      <c r="H96" s="3">
        <f>COUNTIFS(Data!T:T,stats!R96,Data!N:N,stats!B96)</f>
        <v>0</v>
      </c>
      <c r="I96" s="25">
        <f>COUNTIFS(Data!T:T,stats!S96,Data!N:N,stats!B96)</f>
        <v>0</v>
      </c>
      <c r="J96" s="27">
        <f t="shared" si="10"/>
        <v>58</v>
      </c>
      <c r="M96" s="9" t="s">
        <v>517</v>
      </c>
      <c r="N96" s="9" t="s">
        <v>527</v>
      </c>
      <c r="O96" s="9" t="s">
        <v>524</v>
      </c>
      <c r="P96" s="9" t="s">
        <v>521</v>
      </c>
      <c r="Q96" s="9" t="s">
        <v>525</v>
      </c>
      <c r="R96" s="9" t="s">
        <v>526</v>
      </c>
      <c r="S96" s="9" t="s">
        <v>595</v>
      </c>
      <c r="T96"/>
    </row>
    <row r="97" spans="1:41" ht="30" customHeight="1" x14ac:dyDescent="0.35">
      <c r="B97" s="37" t="s">
        <v>694</v>
      </c>
      <c r="C97" s="11">
        <f>COUNTIFS(Data!T:T,stats!M97,Data!N:N,stats!B97)</f>
        <v>0</v>
      </c>
      <c r="D97" s="3">
        <f>COUNTIFS(Data!T:T,stats!N97,Data!N:N,stats!B97)</f>
        <v>0</v>
      </c>
      <c r="E97" s="3">
        <f>COUNTIFS(Data!T:T,stats!O97,Data!N:N,stats!B97)</f>
        <v>0</v>
      </c>
      <c r="F97" s="3">
        <f>COUNTIFS(Data!T:T,stats!P97,Data!N:N,stats!B97)</f>
        <v>0</v>
      </c>
      <c r="G97" s="3">
        <f>COUNTIFS(Data!T:T,stats!Q97,Data!N:N,stats!B97)</f>
        <v>0</v>
      </c>
      <c r="H97" s="3">
        <f>COUNTIFS(Data!T:T,stats!R97,Data!N:N,stats!B97)</f>
        <v>0</v>
      </c>
      <c r="I97" s="25">
        <f>COUNTIFS(Data!T:T,stats!S97,Data!N:N,stats!B97)</f>
        <v>0</v>
      </c>
      <c r="J97" s="27">
        <f t="shared" si="10"/>
        <v>0</v>
      </c>
      <c r="M97" s="9" t="s">
        <v>517</v>
      </c>
      <c r="N97" s="9" t="s">
        <v>527</v>
      </c>
      <c r="O97" s="9" t="s">
        <v>524</v>
      </c>
      <c r="P97" s="9" t="s">
        <v>521</v>
      </c>
      <c r="Q97" s="9" t="s">
        <v>525</v>
      </c>
      <c r="R97" s="9" t="s">
        <v>526</v>
      </c>
      <c r="S97" s="9" t="s">
        <v>595</v>
      </c>
      <c r="T97"/>
    </row>
    <row r="98" spans="1:41" ht="30" customHeight="1" x14ac:dyDescent="0.35">
      <c r="B98" s="37" t="s">
        <v>701</v>
      </c>
      <c r="C98" s="11">
        <f>COUNTIFS(Data!T:T,stats!M98,Data!N:N,stats!B98)</f>
        <v>0</v>
      </c>
      <c r="D98" s="3">
        <f>COUNTIFS(Data!T:T,stats!N98,Data!N:N,stats!B98)</f>
        <v>0</v>
      </c>
      <c r="E98" s="3">
        <f>COUNTIFS(Data!T:T,stats!O98,Data!N:N,stats!B98)</f>
        <v>0</v>
      </c>
      <c r="F98" s="3">
        <f>COUNTIFS(Data!T:T,stats!P98,Data!N:N,stats!B98)</f>
        <v>0</v>
      </c>
      <c r="G98" s="3">
        <f>COUNTIFS(Data!T:T,stats!Q98,Data!N:N,stats!B98)</f>
        <v>0</v>
      </c>
      <c r="H98" s="3">
        <f>COUNTIFS(Data!T:T,stats!R98,Data!N:N,stats!B98)</f>
        <v>0</v>
      </c>
      <c r="I98" s="25">
        <f>COUNTIFS(Data!T:T,stats!S98,Data!N:N,stats!B98)</f>
        <v>0</v>
      </c>
      <c r="J98" s="27">
        <f t="shared" si="10"/>
        <v>0</v>
      </c>
      <c r="M98" s="9" t="s">
        <v>517</v>
      </c>
      <c r="N98" s="9" t="s">
        <v>527</v>
      </c>
      <c r="O98" s="9" t="s">
        <v>793</v>
      </c>
      <c r="P98" s="9" t="s">
        <v>521</v>
      </c>
      <c r="Q98" s="9" t="s">
        <v>525</v>
      </c>
      <c r="R98" s="9" t="s">
        <v>526</v>
      </c>
      <c r="S98" s="9" t="s">
        <v>595</v>
      </c>
      <c r="T98"/>
    </row>
    <row r="99" spans="1:41" ht="30" customHeight="1" x14ac:dyDescent="0.35">
      <c r="B99" s="37" t="s">
        <v>242</v>
      </c>
      <c r="C99" s="11">
        <f>COUNTIFS(Data!T:T,stats!M99,Data!N:N,stats!B99)</f>
        <v>1</v>
      </c>
      <c r="D99" s="3">
        <f>COUNTIFS(Data!T:T,stats!N99,Data!N:N,stats!B99)</f>
        <v>0</v>
      </c>
      <c r="E99" s="3">
        <f>COUNTIFS(Data!T:T,stats!O99,Data!N:N,stats!B99)</f>
        <v>0</v>
      </c>
      <c r="F99" s="3">
        <f>COUNTIFS(Data!T:T,stats!P99,Data!N:N,stats!B99)</f>
        <v>0</v>
      </c>
      <c r="G99" s="3">
        <f>COUNTIFS(Data!T:T,stats!Q99,Data!N:N,stats!B99)</f>
        <v>0</v>
      </c>
      <c r="H99" s="3">
        <f>COUNTIFS(Data!T:T,stats!R99,Data!N:N,stats!B99)</f>
        <v>0</v>
      </c>
      <c r="I99" s="25">
        <f>COUNTIFS(Data!T:T,stats!S99,Data!N:N,stats!B99)</f>
        <v>0</v>
      </c>
      <c r="J99" s="27">
        <f t="shared" si="10"/>
        <v>1</v>
      </c>
      <c r="M99" s="9" t="s">
        <v>517</v>
      </c>
      <c r="N99" s="9" t="s">
        <v>527</v>
      </c>
      <c r="O99" s="9" t="s">
        <v>524</v>
      </c>
      <c r="P99" s="9" t="s">
        <v>521</v>
      </c>
      <c r="Q99" s="9" t="s">
        <v>525</v>
      </c>
      <c r="R99" s="9" t="s">
        <v>526</v>
      </c>
      <c r="S99" s="9" t="s">
        <v>595</v>
      </c>
      <c r="T99"/>
    </row>
    <row r="100" spans="1:41" ht="30" customHeight="1" x14ac:dyDescent="0.35">
      <c r="B100" s="37" t="s">
        <v>695</v>
      </c>
      <c r="C100" s="11">
        <f>COUNTIFS(Data!T:T,stats!M100,Data!N:N,stats!B100)</f>
        <v>13</v>
      </c>
      <c r="D100" s="3">
        <f>COUNTIFS(Data!T:T,stats!N100,Data!N:N,stats!B100)</f>
        <v>0</v>
      </c>
      <c r="E100" s="3">
        <f>COUNTIFS(Data!T:T,stats!O100,Data!N:N,stats!B100)</f>
        <v>0</v>
      </c>
      <c r="F100" s="3">
        <f>COUNTIFS(Data!T:T,stats!P100,Data!N:N,stats!B100)</f>
        <v>2</v>
      </c>
      <c r="G100" s="3">
        <f>COUNTIFS(Data!T:T,stats!Q100,Data!N:N,stats!B100)</f>
        <v>1</v>
      </c>
      <c r="H100" s="3">
        <f>COUNTIFS(Data!T:T,stats!R100,Data!N:N,stats!B100)</f>
        <v>0</v>
      </c>
      <c r="I100" s="25">
        <f>COUNTIFS(Data!T:T,stats!S100,Data!N:N,stats!B100)</f>
        <v>0</v>
      </c>
      <c r="J100" s="27">
        <f t="shared" si="10"/>
        <v>16</v>
      </c>
      <c r="M100" s="9" t="s">
        <v>517</v>
      </c>
      <c r="N100" s="9" t="s">
        <v>527</v>
      </c>
      <c r="O100" s="9" t="s">
        <v>524</v>
      </c>
      <c r="P100" s="9" t="s">
        <v>521</v>
      </c>
      <c r="Q100" s="9" t="s">
        <v>525</v>
      </c>
      <c r="R100" s="9" t="s">
        <v>526</v>
      </c>
      <c r="S100" s="9" t="s">
        <v>595</v>
      </c>
      <c r="T100"/>
    </row>
    <row r="101" spans="1:41" ht="30" customHeight="1" x14ac:dyDescent="0.35">
      <c r="B101" s="37" t="s">
        <v>697</v>
      </c>
      <c r="C101" s="11">
        <f>COUNTIFS(Data!T:T,stats!M101,Data!N:N,stats!B101)</f>
        <v>1</v>
      </c>
      <c r="D101" s="3">
        <f>COUNTIFS(Data!T:T,stats!N101,Data!N:N,stats!B101)</f>
        <v>0</v>
      </c>
      <c r="E101" s="3">
        <f>COUNTIFS(Data!T:T,stats!O101,Data!N:N,stats!B101)</f>
        <v>0</v>
      </c>
      <c r="F101" s="3">
        <f>COUNTIFS(Data!T:T,stats!P101,Data!N:N,stats!B101)</f>
        <v>0</v>
      </c>
      <c r="G101" s="3">
        <f>COUNTIFS(Data!T:T,stats!Q101,Data!N:N,stats!B101)</f>
        <v>0</v>
      </c>
      <c r="H101" s="3">
        <f>COUNTIFS(Data!T:T,stats!R101,Data!N:N,stats!B101)</f>
        <v>0</v>
      </c>
      <c r="I101" s="25">
        <f>COUNTIFS(Data!T:T,stats!S101,Data!N:N,stats!B101)</f>
        <v>0</v>
      </c>
      <c r="J101" s="27">
        <f t="shared" si="10"/>
        <v>1</v>
      </c>
      <c r="M101" s="9" t="s">
        <v>517</v>
      </c>
      <c r="N101" s="9" t="s">
        <v>527</v>
      </c>
      <c r="O101" s="9" t="s">
        <v>524</v>
      </c>
      <c r="P101" s="9" t="s">
        <v>521</v>
      </c>
      <c r="Q101" s="9" t="s">
        <v>525</v>
      </c>
      <c r="R101" s="9" t="s">
        <v>526</v>
      </c>
      <c r="S101" s="9" t="s">
        <v>595</v>
      </c>
      <c r="T101"/>
    </row>
    <row r="102" spans="1:41" ht="30" customHeight="1" x14ac:dyDescent="0.35">
      <c r="B102" s="37" t="s">
        <v>742</v>
      </c>
      <c r="C102" s="11">
        <f>COUNTIFS(Data!T:T,stats!M102,Data!N:N,stats!B102)</f>
        <v>3</v>
      </c>
      <c r="D102" s="3">
        <f>COUNTIFS(Data!T:T,stats!N102,Data!N:N,stats!B102)</f>
        <v>0</v>
      </c>
      <c r="E102" s="3">
        <f>COUNTIFS(Data!T:T,stats!O102,Data!N:N,stats!B102)</f>
        <v>0</v>
      </c>
      <c r="F102" s="3">
        <f>COUNTIFS(Data!T:T,stats!P102,Data!N:N,stats!B102)</f>
        <v>0</v>
      </c>
      <c r="G102" s="3">
        <f>COUNTIFS(Data!T:T,stats!Q102,Data!N:N,stats!B102)</f>
        <v>0</v>
      </c>
      <c r="H102" s="3">
        <f>COUNTIFS(Data!T:T,stats!R102,Data!N:N,stats!B102)</f>
        <v>0</v>
      </c>
      <c r="I102" s="25">
        <f>COUNTIFS(Data!T:T,stats!S102,Data!N:N,stats!B102)</f>
        <v>0</v>
      </c>
      <c r="J102" s="27">
        <f t="shared" si="10"/>
        <v>3</v>
      </c>
      <c r="M102" s="9" t="s">
        <v>517</v>
      </c>
      <c r="N102" s="9" t="s">
        <v>527</v>
      </c>
      <c r="O102" s="9" t="s">
        <v>524</v>
      </c>
      <c r="P102" s="9" t="s">
        <v>521</v>
      </c>
      <c r="Q102" s="9" t="s">
        <v>525</v>
      </c>
      <c r="R102" s="9" t="s">
        <v>526</v>
      </c>
      <c r="S102" s="9" t="s">
        <v>595</v>
      </c>
      <c r="T102"/>
    </row>
    <row r="103" spans="1:41" ht="30" customHeight="1" x14ac:dyDescent="0.35">
      <c r="B103" s="37" t="s">
        <v>696</v>
      </c>
      <c r="C103" s="11">
        <f>COUNTIFS(Data!T:T,stats!M103,Data!N:N,stats!B103)</f>
        <v>1</v>
      </c>
      <c r="D103" s="3">
        <f>COUNTIFS(Data!T:T,stats!N103,Data!N:N,stats!B103)</f>
        <v>0</v>
      </c>
      <c r="E103" s="3">
        <f>COUNTIFS(Data!T:T,stats!O103,Data!N:N,stats!B103)</f>
        <v>0</v>
      </c>
      <c r="F103" s="3">
        <f>COUNTIFS(Data!T:T,stats!P103,Data!N:N,stats!B103)</f>
        <v>0</v>
      </c>
      <c r="G103" s="3">
        <f>COUNTIFS(Data!T:T,stats!Q103,Data!N:N,stats!B103)</f>
        <v>0</v>
      </c>
      <c r="H103" s="3">
        <f>COUNTIFS(Data!T:T,stats!R103,Data!N:N,stats!B103)</f>
        <v>0</v>
      </c>
      <c r="I103" s="25">
        <f>COUNTIFS(Data!T:T,stats!S103,Data!N:N,stats!B103)</f>
        <v>0</v>
      </c>
      <c r="J103" s="27">
        <f t="shared" si="10"/>
        <v>1</v>
      </c>
      <c r="M103" s="9" t="s">
        <v>517</v>
      </c>
      <c r="N103" s="9" t="s">
        <v>527</v>
      </c>
      <c r="O103" s="9" t="s">
        <v>524</v>
      </c>
      <c r="P103" s="9" t="s">
        <v>521</v>
      </c>
      <c r="Q103" s="9" t="s">
        <v>525</v>
      </c>
      <c r="R103" s="9" t="s">
        <v>526</v>
      </c>
      <c r="S103" s="9" t="s">
        <v>595</v>
      </c>
      <c r="T103"/>
    </row>
    <row r="104" spans="1:41" ht="30" customHeight="1" x14ac:dyDescent="0.35">
      <c r="B104" s="37" t="s">
        <v>222</v>
      </c>
      <c r="C104" s="11">
        <f>COUNTIFS(Data!T:T,stats!M104,Data!N:N,stats!B104)</f>
        <v>0</v>
      </c>
      <c r="D104" s="3">
        <f>COUNTIFS(Data!T:T,stats!N104,Data!N:N,stats!B104)</f>
        <v>0</v>
      </c>
      <c r="E104" s="3">
        <f>COUNTIFS(Data!T:T,stats!O104,Data!N:N,stats!B104)</f>
        <v>0</v>
      </c>
      <c r="F104" s="3">
        <f>COUNTIFS(Data!T:T,stats!P104,Data!N:N,stats!B104)</f>
        <v>0</v>
      </c>
      <c r="G104" s="3">
        <f>COUNTIFS(Data!T:T,stats!Q104,Data!N:N,stats!B104)</f>
        <v>0</v>
      </c>
      <c r="H104" s="3">
        <f>COUNTIFS(Data!T:T,stats!R104,Data!N:N,stats!B104)</f>
        <v>0</v>
      </c>
      <c r="I104" s="25">
        <f>COUNTIFS(Data!T:T,stats!S104,Data!N:N,stats!B104)</f>
        <v>0</v>
      </c>
      <c r="J104" s="27">
        <f t="shared" si="10"/>
        <v>0</v>
      </c>
      <c r="M104" s="9" t="s">
        <v>517</v>
      </c>
      <c r="N104" s="9" t="s">
        <v>527</v>
      </c>
      <c r="O104" s="9" t="s">
        <v>524</v>
      </c>
      <c r="P104" s="9" t="s">
        <v>521</v>
      </c>
      <c r="Q104" s="9" t="s">
        <v>525</v>
      </c>
      <c r="R104" s="9" t="s">
        <v>526</v>
      </c>
      <c r="S104" s="9" t="s">
        <v>595</v>
      </c>
      <c r="T104"/>
    </row>
    <row r="105" spans="1:41" ht="30" customHeight="1" thickBot="1" x14ac:dyDescent="0.4">
      <c r="B105" s="37" t="s">
        <v>226</v>
      </c>
      <c r="C105" s="11">
        <f>COUNTIFS(Data!T:T,stats!M105,Data!N:N,stats!B105)</f>
        <v>0</v>
      </c>
      <c r="D105" s="3">
        <f>COUNTIFS(Data!T:T,stats!N105,Data!N:N,stats!B105)</f>
        <v>0</v>
      </c>
      <c r="E105" s="3">
        <f>COUNTIFS(Data!T:T,stats!O105,Data!N:N,stats!B105)</f>
        <v>0</v>
      </c>
      <c r="F105" s="3">
        <f>COUNTIFS(Data!T:T,stats!P105,Data!N:N,stats!B105)</f>
        <v>0</v>
      </c>
      <c r="G105" s="3">
        <f>COUNTIFS(Data!T:T,stats!Q105,Data!N:N,stats!B105)</f>
        <v>0</v>
      </c>
      <c r="H105" s="3">
        <f>COUNTIFS(Data!T:T,stats!R105,Data!N:N,stats!B105)</f>
        <v>0</v>
      </c>
      <c r="I105" s="25">
        <f>COUNTIFS(Data!T:T,stats!S105,Data!N:N,stats!B105)</f>
        <v>0</v>
      </c>
      <c r="J105" s="27">
        <f t="shared" si="10"/>
        <v>0</v>
      </c>
      <c r="M105" s="9" t="s">
        <v>517</v>
      </c>
      <c r="N105" s="9" t="s">
        <v>527</v>
      </c>
      <c r="O105" s="9" t="s">
        <v>524</v>
      </c>
      <c r="P105" s="9" t="s">
        <v>521</v>
      </c>
      <c r="Q105" s="9" t="s">
        <v>525</v>
      </c>
      <c r="R105" s="9" t="s">
        <v>526</v>
      </c>
      <c r="S105" s="9" t="s">
        <v>595</v>
      </c>
      <c r="T105"/>
    </row>
    <row r="106" spans="1:41" ht="30" customHeight="1" thickBot="1" x14ac:dyDescent="0.4">
      <c r="B106" s="39" t="s">
        <v>35</v>
      </c>
      <c r="C106" s="34">
        <f>COUNTIFS(Data!T:T,stats!M106,Data!N:N,stats!B106)</f>
        <v>38</v>
      </c>
      <c r="D106" s="30">
        <f>COUNTIFS(Data!T:T,stats!N106,Data!N:N,stats!B106)</f>
        <v>0</v>
      </c>
      <c r="E106" s="30">
        <f>COUNTIFS(Data!T:T,stats!O106,Data!N:N,stats!B106)</f>
        <v>0</v>
      </c>
      <c r="F106" s="30">
        <f>COUNTIFS(Data!T:T,stats!P106,Data!N:N,stats!B106)</f>
        <v>0</v>
      </c>
      <c r="G106" s="30">
        <f>COUNTIFS(Data!T:T,stats!Q106,Data!N:N,stats!B106)</f>
        <v>0</v>
      </c>
      <c r="H106" s="30">
        <f>COUNTIFS(Data!T:T,stats!R106,Data!N:N,stats!B106)</f>
        <v>0</v>
      </c>
      <c r="I106" s="31">
        <f>COUNTIFS(Data!T:T,stats!S106,Data!N:N,stats!B106)</f>
        <v>0</v>
      </c>
      <c r="J106" s="42">
        <f t="shared" si="10"/>
        <v>38</v>
      </c>
      <c r="M106" s="9" t="s">
        <v>517</v>
      </c>
      <c r="N106" s="9" t="s">
        <v>527</v>
      </c>
      <c r="O106" s="9" t="s">
        <v>524</v>
      </c>
      <c r="P106" s="9" t="s">
        <v>521</v>
      </c>
      <c r="Q106" s="9" t="s">
        <v>525</v>
      </c>
      <c r="R106" s="9" t="s">
        <v>526</v>
      </c>
      <c r="S106" s="9" t="s">
        <v>595</v>
      </c>
      <c r="T106"/>
      <c r="AO106" s="17">
        <v>10</v>
      </c>
    </row>
    <row r="107" spans="1:41" ht="30" customHeight="1" thickBot="1" x14ac:dyDescent="0.4">
      <c r="B107" s="26" t="s">
        <v>786</v>
      </c>
      <c r="C107" s="35">
        <f t="shared" ref="C107:J107" si="11">SUM(C95:C106)</f>
        <v>78</v>
      </c>
      <c r="D107" s="32">
        <f t="shared" si="11"/>
        <v>0</v>
      </c>
      <c r="E107" s="32">
        <f t="shared" si="11"/>
        <v>39</v>
      </c>
      <c r="F107" s="32">
        <f t="shared" si="11"/>
        <v>2</v>
      </c>
      <c r="G107" s="32">
        <f t="shared" si="11"/>
        <v>1</v>
      </c>
      <c r="H107" s="32">
        <f t="shared" si="11"/>
        <v>0</v>
      </c>
      <c r="I107" s="36">
        <f t="shared" si="11"/>
        <v>0</v>
      </c>
      <c r="J107" s="2">
        <f t="shared" si="11"/>
        <v>120</v>
      </c>
      <c r="M107"/>
      <c r="N107"/>
      <c r="O107"/>
      <c r="P107"/>
      <c r="Q107"/>
      <c r="R107"/>
      <c r="S107"/>
      <c r="T107"/>
    </row>
    <row r="108" spans="1:41" ht="40.15" customHeight="1" thickBot="1" x14ac:dyDescent="0.4">
      <c r="B108" s="136" t="s">
        <v>787</v>
      </c>
      <c r="C108" s="137"/>
      <c r="D108" s="137"/>
      <c r="E108" s="137"/>
      <c r="F108" s="137"/>
      <c r="G108" s="137"/>
      <c r="H108" s="137"/>
      <c r="I108" s="137"/>
      <c r="J108" s="138"/>
    </row>
    <row r="109" spans="1:41" ht="19.899999999999999" customHeight="1" thickBot="1" x14ac:dyDescent="0.4"/>
    <row r="110" spans="1:41" ht="19.899999999999999" customHeight="1" thickBot="1" x14ac:dyDescent="0.4">
      <c r="A110" s="17">
        <v>9</v>
      </c>
      <c r="B110" s="133" t="s">
        <v>826</v>
      </c>
      <c r="C110" s="134"/>
      <c r="D110" s="134"/>
      <c r="E110" s="134"/>
      <c r="F110" s="134"/>
      <c r="G110" s="134"/>
      <c r="H110" s="134"/>
      <c r="I110" s="134"/>
      <c r="J110" s="134"/>
      <c r="K110" s="135"/>
      <c r="L110" s="8"/>
      <c r="M110" s="8"/>
      <c r="N110" s="8"/>
      <c r="O110" s="8"/>
      <c r="P110" s="8"/>
      <c r="Q110" s="8"/>
      <c r="R110" s="8"/>
      <c r="S110" s="8"/>
      <c r="T110" s="8"/>
      <c r="U110" s="8"/>
    </row>
    <row r="111" spans="1:41" ht="19.899999999999999" customHeight="1" thickBot="1" x14ac:dyDescent="0.4">
      <c r="A111" s="17" t="s">
        <v>5</v>
      </c>
      <c r="B111" s="130" t="s">
        <v>803</v>
      </c>
      <c r="C111" s="131"/>
      <c r="D111" s="131"/>
      <c r="E111" s="131"/>
      <c r="F111" s="131"/>
      <c r="G111" s="131"/>
      <c r="H111" s="131"/>
      <c r="I111" s="131"/>
      <c r="J111" s="131"/>
      <c r="K111" s="132"/>
      <c r="L111" s="8"/>
      <c r="M111" s="8"/>
      <c r="N111" s="8"/>
      <c r="O111" s="8"/>
      <c r="P111" s="8"/>
      <c r="Q111" s="8"/>
      <c r="R111" s="8"/>
      <c r="S111" s="8"/>
      <c r="T111" s="8"/>
      <c r="U111" s="8"/>
    </row>
    <row r="112" spans="1:41" ht="40.15" customHeight="1" thickBot="1" x14ac:dyDescent="0.4">
      <c r="B112" s="50"/>
      <c r="C112" s="59" t="s">
        <v>705</v>
      </c>
      <c r="D112" s="60" t="s">
        <v>734</v>
      </c>
      <c r="E112" s="60" t="s">
        <v>702</v>
      </c>
      <c r="F112" s="60" t="s">
        <v>704</v>
      </c>
      <c r="G112" s="60" t="s">
        <v>703</v>
      </c>
      <c r="H112" s="60" t="s">
        <v>706</v>
      </c>
      <c r="I112" s="60" t="s">
        <v>707</v>
      </c>
      <c r="J112" s="61" t="s">
        <v>35</v>
      </c>
      <c r="K112" s="26" t="s">
        <v>786</v>
      </c>
      <c r="L112" s="8"/>
      <c r="M112" s="8"/>
      <c r="N112" s="8"/>
      <c r="O112" s="8"/>
      <c r="P112" s="8"/>
      <c r="Q112" s="8"/>
      <c r="R112" s="8"/>
      <c r="S112" s="8"/>
      <c r="T112" s="8"/>
      <c r="U112" s="8"/>
    </row>
    <row r="113" spans="2:41" ht="19.899999999999999" customHeight="1" x14ac:dyDescent="0.35">
      <c r="B113" s="57" t="s">
        <v>36</v>
      </c>
      <c r="C113" s="23">
        <f>COUNTIFS(Data!S:S,N113,Data!C:C,stats!B113)</f>
        <v>49</v>
      </c>
      <c r="D113" s="6">
        <f>COUNTIFS(Data!S:S,O113,Data!C:C,stats!B113)</f>
        <v>0</v>
      </c>
      <c r="E113" s="6">
        <f>COUNTIFS(Data!S:S,P113,Data!C:C,stats!B113)</f>
        <v>0</v>
      </c>
      <c r="F113" s="6">
        <f>COUNTIFS(Data!S:S,Q113,Data!C:C,stats!B113)</f>
        <v>1</v>
      </c>
      <c r="G113" s="6">
        <f>COUNTIFS(Data!S:S,R113,Data!C:C,stats!B113)</f>
        <v>0</v>
      </c>
      <c r="H113" s="6">
        <f>COUNTIFS(Data!S:S,S113,Data!C:C,stats!B113)</f>
        <v>0</v>
      </c>
      <c r="I113" s="6">
        <f>COUNTIFS(Data!S:S,T113,Data!C:C,stats!B113)</f>
        <v>0</v>
      </c>
      <c r="J113" s="24">
        <f>COUNTIFS(Data!S:S,U113,Data!C:C,stats!B113)</f>
        <v>33</v>
      </c>
      <c r="K113" s="27">
        <f>SUM(A113:J113)</f>
        <v>83</v>
      </c>
      <c r="L113" s="8"/>
      <c r="M113"/>
      <c r="N113" s="9" t="s">
        <v>705</v>
      </c>
      <c r="O113" s="9" t="s">
        <v>734</v>
      </c>
      <c r="P113" s="9" t="s">
        <v>702</v>
      </c>
      <c r="Q113" s="9" t="s">
        <v>704</v>
      </c>
      <c r="R113" s="9" t="s">
        <v>703</v>
      </c>
      <c r="S113" s="9" t="s">
        <v>706</v>
      </c>
      <c r="T113" s="9" t="s">
        <v>707</v>
      </c>
      <c r="U113" s="9" t="s">
        <v>35</v>
      </c>
      <c r="V113"/>
    </row>
    <row r="114" spans="2:41" ht="19.899999999999999" customHeight="1" x14ac:dyDescent="0.35">
      <c r="B114" s="48" t="s">
        <v>39</v>
      </c>
      <c r="C114" s="23">
        <f>COUNTIFS(Data!S:S,N114,Data!C:C,stats!B114)</f>
        <v>4</v>
      </c>
      <c r="D114" s="6">
        <f>COUNTIFS(Data!S:S,O114,Data!C:C,stats!B114)</f>
        <v>0</v>
      </c>
      <c r="E114" s="6">
        <f>COUNTIFS(Data!S:S,P114,Data!C:C,stats!B114)</f>
        <v>0</v>
      </c>
      <c r="F114" s="6">
        <f>COUNTIFS(Data!S:S,Q114,Data!C:C,stats!B114)</f>
        <v>0</v>
      </c>
      <c r="G114" s="6">
        <f>COUNTIFS(Data!S:S,R114,Data!C:C,stats!B114)</f>
        <v>0</v>
      </c>
      <c r="H114" s="6">
        <f>COUNTIFS(Data!S:S,S114,Data!C:C,stats!B114)</f>
        <v>0</v>
      </c>
      <c r="I114" s="6">
        <f>COUNTIFS(Data!S:S,T114,Data!C:C,stats!B114)</f>
        <v>0</v>
      </c>
      <c r="J114" s="24">
        <f>COUNTIFS(Data!S:S,U114,Data!C:C,stats!B114)</f>
        <v>5</v>
      </c>
      <c r="K114" s="27">
        <f t="shared" ref="K114:K133" si="12">SUM(A114:J114)</f>
        <v>9</v>
      </c>
      <c r="L114" s="8"/>
      <c r="M114"/>
      <c r="N114" s="9" t="s">
        <v>705</v>
      </c>
      <c r="O114" s="9" t="s">
        <v>734</v>
      </c>
      <c r="P114" s="9" t="s">
        <v>702</v>
      </c>
      <c r="Q114" s="9" t="s">
        <v>704</v>
      </c>
      <c r="R114" s="9" t="s">
        <v>703</v>
      </c>
      <c r="S114" s="9" t="s">
        <v>706</v>
      </c>
      <c r="T114" s="9" t="s">
        <v>707</v>
      </c>
      <c r="U114" s="9" t="s">
        <v>35</v>
      </c>
      <c r="V114"/>
    </row>
    <row r="115" spans="2:41" ht="19.899999999999999" customHeight="1" x14ac:dyDescent="0.35">
      <c r="B115" s="48" t="s">
        <v>40</v>
      </c>
      <c r="C115" s="23">
        <f>COUNTIFS(Data!S:S,N115,Data!C:C,stats!B115)</f>
        <v>1</v>
      </c>
      <c r="D115" s="6">
        <f>COUNTIFS(Data!S:S,O115,Data!C:C,stats!B115)</f>
        <v>0</v>
      </c>
      <c r="E115" s="6">
        <f>COUNTIFS(Data!S:S,P115,Data!C:C,stats!B115)</f>
        <v>0</v>
      </c>
      <c r="F115" s="6">
        <f>COUNTIFS(Data!S:S,Q115,Data!C:C,stats!B115)</f>
        <v>0</v>
      </c>
      <c r="G115" s="6">
        <f>COUNTIFS(Data!S:S,R115,Data!C:C,stats!B115)</f>
        <v>0</v>
      </c>
      <c r="H115" s="6">
        <f>COUNTIFS(Data!S:S,S115,Data!C:C,stats!B115)</f>
        <v>0</v>
      </c>
      <c r="I115" s="6">
        <f>COUNTIFS(Data!S:S,T115,Data!C:C,stats!B115)</f>
        <v>0</v>
      </c>
      <c r="J115" s="24">
        <f>COUNTIFS(Data!S:S,U115,Data!C:C,stats!B115)</f>
        <v>3</v>
      </c>
      <c r="K115" s="27">
        <f t="shared" si="12"/>
        <v>4</v>
      </c>
      <c r="L115" s="8"/>
      <c r="M115"/>
      <c r="N115" s="9" t="s">
        <v>705</v>
      </c>
      <c r="O115" s="9" t="s">
        <v>734</v>
      </c>
      <c r="P115" s="9" t="s">
        <v>702</v>
      </c>
      <c r="Q115" s="9" t="s">
        <v>704</v>
      </c>
      <c r="R115" s="9" t="s">
        <v>703</v>
      </c>
      <c r="S115" s="9" t="s">
        <v>706</v>
      </c>
      <c r="T115" s="9" t="s">
        <v>707</v>
      </c>
      <c r="U115" s="9" t="s">
        <v>35</v>
      </c>
      <c r="V115"/>
    </row>
    <row r="116" spans="2:41" ht="19.899999999999999" customHeight="1" x14ac:dyDescent="0.35">
      <c r="B116" s="48" t="s">
        <v>50</v>
      </c>
      <c r="C116" s="23">
        <f>COUNTIFS(Data!S:S,N116,Data!C:C,stats!B116)</f>
        <v>0</v>
      </c>
      <c r="D116" s="6">
        <f>COUNTIFS(Data!S:S,O116,Data!C:C,stats!B116)</f>
        <v>0</v>
      </c>
      <c r="E116" s="6">
        <f>COUNTIFS(Data!S:S,P116,Data!C:C,stats!B116)</f>
        <v>0</v>
      </c>
      <c r="F116" s="6">
        <f>COUNTIFS(Data!S:S,Q116,Data!C:C,stats!B116)</f>
        <v>0</v>
      </c>
      <c r="G116" s="6">
        <f>COUNTIFS(Data!S:S,R116,Data!C:C,stats!B116)</f>
        <v>0</v>
      </c>
      <c r="H116" s="6">
        <f>COUNTIFS(Data!S:S,S116,Data!C:C,stats!B116)</f>
        <v>0</v>
      </c>
      <c r="I116" s="6">
        <f>COUNTIFS(Data!S:S,T116,Data!C:C,stats!B116)</f>
        <v>0</v>
      </c>
      <c r="J116" s="24">
        <f>COUNTIFS(Data!S:S,U116,Data!C:C,stats!B116)</f>
        <v>2</v>
      </c>
      <c r="K116" s="27">
        <f t="shared" si="12"/>
        <v>2</v>
      </c>
      <c r="L116" s="8"/>
      <c r="M116"/>
      <c r="N116" s="9" t="s">
        <v>705</v>
      </c>
      <c r="O116" s="9" t="s">
        <v>734</v>
      </c>
      <c r="P116" s="9" t="s">
        <v>702</v>
      </c>
      <c r="Q116" s="9" t="s">
        <v>704</v>
      </c>
      <c r="R116" s="9" t="s">
        <v>703</v>
      </c>
      <c r="S116" s="9" t="s">
        <v>706</v>
      </c>
      <c r="T116" s="9" t="s">
        <v>707</v>
      </c>
      <c r="U116" s="9" t="s">
        <v>35</v>
      </c>
      <c r="V116"/>
    </row>
    <row r="117" spans="2:41" ht="19.899999999999999" customHeight="1" x14ac:dyDescent="0.35">
      <c r="B117" s="48" t="s">
        <v>37</v>
      </c>
      <c r="C117" s="23">
        <f>COUNTIFS(Data!S:S,N117,Data!C:C,stats!B117)</f>
        <v>0</v>
      </c>
      <c r="D117" s="6">
        <f>COUNTIFS(Data!S:S,O117,Data!C:C,stats!B117)</f>
        <v>0</v>
      </c>
      <c r="E117" s="6">
        <f>COUNTIFS(Data!S:S,P117,Data!C:C,stats!B117)</f>
        <v>0</v>
      </c>
      <c r="F117" s="6">
        <f>COUNTIFS(Data!S:S,Q117,Data!C:C,stats!B117)</f>
        <v>0</v>
      </c>
      <c r="G117" s="6">
        <f>COUNTIFS(Data!S:S,R117,Data!C:C,stats!B117)</f>
        <v>0</v>
      </c>
      <c r="H117" s="6">
        <f>COUNTIFS(Data!S:S,S117,Data!C:C,stats!B117)</f>
        <v>0</v>
      </c>
      <c r="I117" s="6">
        <f>COUNTIFS(Data!S:S,T117,Data!C:C,stats!B117)</f>
        <v>0</v>
      </c>
      <c r="J117" s="24">
        <f>COUNTIFS(Data!S:S,U117,Data!C:C,stats!B117)</f>
        <v>3</v>
      </c>
      <c r="K117" s="27">
        <f t="shared" si="12"/>
        <v>3</v>
      </c>
      <c r="L117" s="8"/>
      <c r="M117"/>
      <c r="N117" s="9" t="s">
        <v>705</v>
      </c>
      <c r="O117" s="9" t="s">
        <v>734</v>
      </c>
      <c r="P117" s="9" t="s">
        <v>702</v>
      </c>
      <c r="Q117" s="9" t="s">
        <v>704</v>
      </c>
      <c r="R117" s="9" t="s">
        <v>703</v>
      </c>
      <c r="S117" s="9" t="s">
        <v>706</v>
      </c>
      <c r="T117" s="9" t="s">
        <v>707</v>
      </c>
      <c r="U117" s="9" t="s">
        <v>35</v>
      </c>
      <c r="V117"/>
    </row>
    <row r="118" spans="2:41" ht="19.899999999999999" customHeight="1" x14ac:dyDescent="0.35">
      <c r="B118" s="48" t="s">
        <v>41</v>
      </c>
      <c r="C118" s="23">
        <f>COUNTIFS(Data!S:S,N118,Data!C:C,stats!B118)</f>
        <v>0</v>
      </c>
      <c r="D118" s="6">
        <f>COUNTIFS(Data!S:S,O118,Data!C:C,stats!B118)</f>
        <v>0</v>
      </c>
      <c r="E118" s="6">
        <f>COUNTIFS(Data!S:S,P118,Data!C:C,stats!B118)</f>
        <v>0</v>
      </c>
      <c r="F118" s="6">
        <f>COUNTIFS(Data!S:S,Q118,Data!C:C,stats!B118)</f>
        <v>0</v>
      </c>
      <c r="G118" s="6">
        <f>COUNTIFS(Data!S:S,R118,Data!C:C,stats!B118)</f>
        <v>0</v>
      </c>
      <c r="H118" s="6">
        <f>COUNTIFS(Data!S:S,S118,Data!C:C,stats!B118)</f>
        <v>0</v>
      </c>
      <c r="I118" s="6">
        <f>COUNTIFS(Data!S:S,T118,Data!C:C,stats!B118)</f>
        <v>0</v>
      </c>
      <c r="J118" s="24">
        <f>COUNTIFS(Data!S:S,U118,Data!C:C,stats!B118)</f>
        <v>1</v>
      </c>
      <c r="K118" s="27">
        <f t="shared" si="12"/>
        <v>1</v>
      </c>
      <c r="L118" s="8"/>
      <c r="M118"/>
      <c r="N118" s="9" t="s">
        <v>705</v>
      </c>
      <c r="O118" s="9" t="s">
        <v>734</v>
      </c>
      <c r="P118" s="9" t="s">
        <v>702</v>
      </c>
      <c r="Q118" s="9" t="s">
        <v>704</v>
      </c>
      <c r="R118" s="9" t="s">
        <v>703</v>
      </c>
      <c r="S118" s="9" t="s">
        <v>706</v>
      </c>
      <c r="T118" s="9" t="s">
        <v>707</v>
      </c>
      <c r="U118" s="9" t="s">
        <v>35</v>
      </c>
      <c r="V118"/>
    </row>
    <row r="119" spans="2:41" ht="19.899999999999999" customHeight="1" thickBot="1" x14ac:dyDescent="0.4">
      <c r="B119" s="48" t="s">
        <v>38</v>
      </c>
      <c r="C119" s="23">
        <f>COUNTIFS(Data!S:S,N119,Data!C:C,stats!B119)</f>
        <v>0</v>
      </c>
      <c r="D119" s="6">
        <f>COUNTIFS(Data!S:S,O119,Data!C:C,stats!B119)</f>
        <v>0</v>
      </c>
      <c r="E119" s="6">
        <f>COUNTIFS(Data!S:S,P119,Data!C:C,stats!B119)</f>
        <v>0</v>
      </c>
      <c r="F119" s="6">
        <f>COUNTIFS(Data!S:S,Q119,Data!C:C,stats!B119)</f>
        <v>0</v>
      </c>
      <c r="G119" s="6">
        <f>COUNTIFS(Data!S:S,R119,Data!C:C,stats!B119)</f>
        <v>0</v>
      </c>
      <c r="H119" s="6">
        <f>COUNTIFS(Data!S:S,S119,Data!C:C,stats!B119)</f>
        <v>0</v>
      </c>
      <c r="I119" s="6">
        <f>COUNTIFS(Data!S:S,T119,Data!C:C,stats!B119)</f>
        <v>0</v>
      </c>
      <c r="J119" s="24">
        <f>COUNTIFS(Data!S:S,U119,Data!C:C,stats!B119)</f>
        <v>0</v>
      </c>
      <c r="K119" s="27">
        <f t="shared" si="12"/>
        <v>0</v>
      </c>
      <c r="L119" s="8"/>
      <c r="M119"/>
      <c r="N119" s="9" t="s">
        <v>705</v>
      </c>
      <c r="O119" s="9" t="s">
        <v>734</v>
      </c>
      <c r="P119" s="9" t="s">
        <v>702</v>
      </c>
      <c r="Q119" s="9" t="s">
        <v>704</v>
      </c>
      <c r="R119" s="9" t="s">
        <v>703</v>
      </c>
      <c r="S119" s="9" t="s">
        <v>706</v>
      </c>
      <c r="T119" s="9" t="s">
        <v>707</v>
      </c>
      <c r="U119" s="9" t="s">
        <v>35</v>
      </c>
      <c r="V119"/>
    </row>
    <row r="120" spans="2:41" ht="19.899999999999999" customHeight="1" thickBot="1" x14ac:dyDescent="0.4">
      <c r="B120" s="48" t="s">
        <v>45</v>
      </c>
      <c r="C120" s="23">
        <f>COUNTIFS(Data!S:S,N120,Data!C:C,stats!B120)</f>
        <v>0</v>
      </c>
      <c r="D120" s="6">
        <f>COUNTIFS(Data!S:S,O120,Data!C:C,stats!B120)</f>
        <v>0</v>
      </c>
      <c r="E120" s="6">
        <f>COUNTIFS(Data!S:S,P120,Data!C:C,stats!B120)</f>
        <v>0</v>
      </c>
      <c r="F120" s="6">
        <f>COUNTIFS(Data!S:S,Q120,Data!C:C,stats!B120)</f>
        <v>0</v>
      </c>
      <c r="G120" s="6">
        <f>COUNTIFS(Data!S:S,R120,Data!C:C,stats!B120)</f>
        <v>0</v>
      </c>
      <c r="H120" s="6">
        <f>COUNTIFS(Data!S:S,S120,Data!C:C,stats!B120)</f>
        <v>0</v>
      </c>
      <c r="I120" s="6">
        <f>COUNTIFS(Data!S:S,T120,Data!C:C,stats!B120)</f>
        <v>0</v>
      </c>
      <c r="J120" s="24">
        <f>COUNTIFS(Data!S:S,U120,Data!C:C,stats!B120)</f>
        <v>0</v>
      </c>
      <c r="K120" s="27">
        <f t="shared" si="12"/>
        <v>0</v>
      </c>
      <c r="L120" s="8"/>
      <c r="M120"/>
      <c r="N120" s="9" t="s">
        <v>705</v>
      </c>
      <c r="O120" s="9" t="s">
        <v>734</v>
      </c>
      <c r="P120" s="9" t="s">
        <v>702</v>
      </c>
      <c r="Q120" s="9" t="s">
        <v>704</v>
      </c>
      <c r="R120" s="9" t="s">
        <v>703</v>
      </c>
      <c r="S120" s="9" t="s">
        <v>706</v>
      </c>
      <c r="T120" s="9" t="s">
        <v>707</v>
      </c>
      <c r="U120" s="9" t="s">
        <v>35</v>
      </c>
      <c r="V120"/>
      <c r="AO120" s="17">
        <v>15</v>
      </c>
    </row>
    <row r="121" spans="2:41" ht="19.899999999999999" customHeight="1" x14ac:dyDescent="0.35">
      <c r="B121" s="48" t="s">
        <v>44</v>
      </c>
      <c r="C121" s="23">
        <f>COUNTIFS(Data!S:S,N121,Data!C:C,stats!B121)</f>
        <v>0</v>
      </c>
      <c r="D121" s="6">
        <f>COUNTIFS(Data!S:S,O121,Data!C:C,stats!B121)</f>
        <v>0</v>
      </c>
      <c r="E121" s="6">
        <f>COUNTIFS(Data!S:S,P121,Data!C:C,stats!B121)</f>
        <v>0</v>
      </c>
      <c r="F121" s="6">
        <f>COUNTIFS(Data!S:S,Q121,Data!C:C,stats!B121)</f>
        <v>0</v>
      </c>
      <c r="G121" s="6">
        <f>COUNTIFS(Data!S:S,R121,Data!C:C,stats!B121)</f>
        <v>0</v>
      </c>
      <c r="H121" s="6">
        <f>COUNTIFS(Data!S:S,S121,Data!C:C,stats!B121)</f>
        <v>0</v>
      </c>
      <c r="I121" s="6">
        <f>COUNTIFS(Data!S:S,T121,Data!C:C,stats!B121)</f>
        <v>0</v>
      </c>
      <c r="J121" s="24">
        <f>COUNTIFS(Data!S:S,U121,Data!C:C,stats!B121)</f>
        <v>0</v>
      </c>
      <c r="K121" s="27">
        <f t="shared" si="12"/>
        <v>0</v>
      </c>
      <c r="L121" s="8"/>
      <c r="M121"/>
      <c r="N121" s="9" t="s">
        <v>705</v>
      </c>
      <c r="O121" s="9" t="s">
        <v>734</v>
      </c>
      <c r="P121" s="9" t="s">
        <v>702</v>
      </c>
      <c r="Q121" s="9" t="s">
        <v>704</v>
      </c>
      <c r="R121" s="9" t="s">
        <v>703</v>
      </c>
      <c r="S121" s="9" t="s">
        <v>706</v>
      </c>
      <c r="T121" s="9" t="s">
        <v>707</v>
      </c>
      <c r="U121" s="9" t="s">
        <v>35</v>
      </c>
      <c r="V121"/>
    </row>
    <row r="122" spans="2:41" ht="19.899999999999999" customHeight="1" x14ac:dyDescent="0.35">
      <c r="B122" s="48" t="s">
        <v>42</v>
      </c>
      <c r="C122" s="23">
        <f>COUNTIFS(Data!S:S,N122,Data!C:C,stats!B122)</f>
        <v>0</v>
      </c>
      <c r="D122" s="6">
        <f>COUNTIFS(Data!S:S,O122,Data!C:C,stats!B122)</f>
        <v>0</v>
      </c>
      <c r="E122" s="6">
        <f>COUNTIFS(Data!S:S,P122,Data!C:C,stats!B122)</f>
        <v>0</v>
      </c>
      <c r="F122" s="6">
        <f>COUNTIFS(Data!S:S,Q122,Data!C:C,stats!B122)</f>
        <v>0</v>
      </c>
      <c r="G122" s="6">
        <f>COUNTIFS(Data!S:S,R122,Data!C:C,stats!B122)</f>
        <v>0</v>
      </c>
      <c r="H122" s="6">
        <f>COUNTIFS(Data!S:S,S122,Data!C:C,stats!B122)</f>
        <v>0</v>
      </c>
      <c r="I122" s="6">
        <f>COUNTIFS(Data!S:S,T122,Data!C:C,stats!B122)</f>
        <v>0</v>
      </c>
      <c r="J122" s="24">
        <f>COUNTIFS(Data!S:S,U122,Data!C:C,stats!B122)</f>
        <v>1</v>
      </c>
      <c r="K122" s="27">
        <f t="shared" si="12"/>
        <v>1</v>
      </c>
      <c r="L122" s="8"/>
      <c r="M122"/>
      <c r="N122" s="9" t="s">
        <v>705</v>
      </c>
      <c r="O122" s="9" t="s">
        <v>734</v>
      </c>
      <c r="P122" s="9" t="s">
        <v>702</v>
      </c>
      <c r="Q122" s="9" t="s">
        <v>704</v>
      </c>
      <c r="R122" s="9" t="s">
        <v>703</v>
      </c>
      <c r="S122" s="9" t="s">
        <v>706</v>
      </c>
      <c r="T122" s="9" t="s">
        <v>707</v>
      </c>
      <c r="U122" s="9" t="s">
        <v>35</v>
      </c>
      <c r="V122"/>
    </row>
    <row r="123" spans="2:41" ht="19.899999999999999" customHeight="1" x14ac:dyDescent="0.35">
      <c r="B123" s="48" t="s">
        <v>48</v>
      </c>
      <c r="C123" s="23">
        <f>COUNTIFS(Data!S:S,N123,Data!C:C,stats!B123)</f>
        <v>0</v>
      </c>
      <c r="D123" s="6">
        <f>COUNTIFS(Data!S:S,O123,Data!C:C,stats!B123)</f>
        <v>1</v>
      </c>
      <c r="E123" s="6">
        <f>COUNTIFS(Data!S:S,P123,Data!C:C,stats!B123)</f>
        <v>0</v>
      </c>
      <c r="F123" s="6">
        <f>COUNTIFS(Data!S:S,Q123,Data!C:C,stats!B123)</f>
        <v>0</v>
      </c>
      <c r="G123" s="6">
        <f>COUNTIFS(Data!S:S,R123,Data!C:C,stats!B123)</f>
        <v>0</v>
      </c>
      <c r="H123" s="6">
        <f>COUNTIFS(Data!S:S,S123,Data!C:C,stats!B123)</f>
        <v>0</v>
      </c>
      <c r="I123" s="6">
        <f>COUNTIFS(Data!S:S,T123,Data!C:C,stats!B123)</f>
        <v>0</v>
      </c>
      <c r="J123" s="24">
        <f>COUNTIFS(Data!S:S,U123,Data!C:C,stats!B123)</f>
        <v>2</v>
      </c>
      <c r="K123" s="27">
        <f t="shared" si="12"/>
        <v>3</v>
      </c>
      <c r="L123" s="8"/>
      <c r="M123"/>
      <c r="N123" s="9" t="s">
        <v>705</v>
      </c>
      <c r="O123" s="9" t="s">
        <v>734</v>
      </c>
      <c r="P123" s="9" t="s">
        <v>702</v>
      </c>
      <c r="Q123" s="9" t="s">
        <v>704</v>
      </c>
      <c r="R123" s="9" t="s">
        <v>703</v>
      </c>
      <c r="S123" s="9" t="s">
        <v>706</v>
      </c>
      <c r="T123" s="9" t="s">
        <v>707</v>
      </c>
      <c r="U123" s="9" t="s">
        <v>35</v>
      </c>
      <c r="V123"/>
    </row>
    <row r="124" spans="2:41" ht="19.899999999999999" customHeight="1" x14ac:dyDescent="0.35">
      <c r="B124" s="48" t="s">
        <v>49</v>
      </c>
      <c r="C124" s="23">
        <f>COUNTIFS(Data!S:S,N124,Data!C:C,stats!B124)</f>
        <v>0</v>
      </c>
      <c r="D124" s="6">
        <f>COUNTIFS(Data!S:S,O124,Data!C:C,stats!B124)</f>
        <v>0</v>
      </c>
      <c r="E124" s="6">
        <f>COUNTIFS(Data!S:S,P124,Data!C:C,stats!B124)</f>
        <v>0</v>
      </c>
      <c r="F124" s="6">
        <f>COUNTIFS(Data!S:S,Q124,Data!C:C,stats!B124)</f>
        <v>0</v>
      </c>
      <c r="G124" s="6">
        <f>COUNTIFS(Data!S:S,R124,Data!C:C,stats!B124)</f>
        <v>0</v>
      </c>
      <c r="H124" s="6">
        <f>COUNTIFS(Data!S:S,S124,Data!C:C,stats!B124)</f>
        <v>0</v>
      </c>
      <c r="I124" s="6">
        <f>COUNTIFS(Data!S:S,T124,Data!C:C,stats!B124)</f>
        <v>0</v>
      </c>
      <c r="J124" s="24">
        <f>COUNTIFS(Data!S:S,U124,Data!C:C,stats!B124)</f>
        <v>0</v>
      </c>
      <c r="K124" s="27">
        <f t="shared" si="12"/>
        <v>0</v>
      </c>
      <c r="L124" s="8"/>
      <c r="M124"/>
      <c r="N124" s="9" t="s">
        <v>705</v>
      </c>
      <c r="O124" s="9" t="s">
        <v>734</v>
      </c>
      <c r="P124" s="9" t="s">
        <v>702</v>
      </c>
      <c r="Q124" s="9" t="s">
        <v>704</v>
      </c>
      <c r="R124" s="9" t="s">
        <v>703</v>
      </c>
      <c r="S124" s="9" t="s">
        <v>706</v>
      </c>
      <c r="T124" s="9" t="s">
        <v>707</v>
      </c>
      <c r="U124" s="9" t="s">
        <v>35</v>
      </c>
      <c r="V124"/>
    </row>
    <row r="125" spans="2:41" ht="19.899999999999999" customHeight="1" x14ac:dyDescent="0.35">
      <c r="B125" s="48" t="s">
        <v>54</v>
      </c>
      <c r="C125" s="23">
        <f>COUNTIFS(Data!S:S,N125,Data!C:C,stats!B125)</f>
        <v>0</v>
      </c>
      <c r="D125" s="6">
        <f>COUNTIFS(Data!S:S,O125,Data!C:C,stats!B125)</f>
        <v>0</v>
      </c>
      <c r="E125" s="6">
        <f>COUNTIFS(Data!S:S,P125,Data!C:C,stats!B125)</f>
        <v>0</v>
      </c>
      <c r="F125" s="6">
        <f>COUNTIFS(Data!S:S,Q125,Data!C:C,stats!B125)</f>
        <v>0</v>
      </c>
      <c r="G125" s="6">
        <f>COUNTIFS(Data!S:S,R125,Data!C:C,stats!B125)</f>
        <v>0</v>
      </c>
      <c r="H125" s="6">
        <f>COUNTIFS(Data!S:S,S125,Data!C:C,stats!B125)</f>
        <v>0</v>
      </c>
      <c r="I125" s="6">
        <f>COUNTIFS(Data!S:S,T125,Data!C:C,stats!B125)</f>
        <v>0</v>
      </c>
      <c r="J125" s="24">
        <f>COUNTIFS(Data!S:S,U125,Data!C:C,stats!B125)</f>
        <v>0</v>
      </c>
      <c r="K125" s="27">
        <f t="shared" si="12"/>
        <v>0</v>
      </c>
      <c r="L125" s="8"/>
      <c r="M125"/>
      <c r="N125" s="9" t="s">
        <v>705</v>
      </c>
      <c r="O125" s="9" t="s">
        <v>734</v>
      </c>
      <c r="P125" s="9" t="s">
        <v>702</v>
      </c>
      <c r="Q125" s="9" t="s">
        <v>704</v>
      </c>
      <c r="R125" s="9" t="s">
        <v>703</v>
      </c>
      <c r="S125" s="9" t="s">
        <v>706</v>
      </c>
      <c r="T125" s="9" t="s">
        <v>707</v>
      </c>
      <c r="U125" s="9" t="s">
        <v>35</v>
      </c>
      <c r="V125"/>
    </row>
    <row r="126" spans="2:41" ht="19.899999999999999" customHeight="1" x14ac:dyDescent="0.35">
      <c r="B126" s="48" t="s">
        <v>47</v>
      </c>
      <c r="C126" s="23">
        <f>COUNTIFS(Data!S:S,N126,Data!C:C,stats!B126)</f>
        <v>0</v>
      </c>
      <c r="D126" s="6">
        <f>COUNTIFS(Data!S:S,O126,Data!C:C,stats!B126)</f>
        <v>0</v>
      </c>
      <c r="E126" s="6">
        <f>COUNTIFS(Data!S:S,P126,Data!C:C,stats!B126)</f>
        <v>0</v>
      </c>
      <c r="F126" s="6">
        <f>COUNTIFS(Data!S:S,Q126,Data!C:C,stats!B126)</f>
        <v>0</v>
      </c>
      <c r="G126" s="6">
        <f>COUNTIFS(Data!S:S,R126,Data!C:C,stats!B126)</f>
        <v>0</v>
      </c>
      <c r="H126" s="6">
        <f>COUNTIFS(Data!S:S,S126,Data!C:C,stats!B126)</f>
        <v>0</v>
      </c>
      <c r="I126" s="6">
        <f>COUNTIFS(Data!S:S,T126,Data!C:C,stats!B126)</f>
        <v>0</v>
      </c>
      <c r="J126" s="24">
        <f>COUNTIFS(Data!S:S,U126,Data!C:C,stats!B126)</f>
        <v>0</v>
      </c>
      <c r="K126" s="27">
        <f t="shared" si="12"/>
        <v>0</v>
      </c>
      <c r="L126" s="8"/>
      <c r="M126"/>
      <c r="N126" s="9" t="s">
        <v>705</v>
      </c>
      <c r="O126" s="9" t="s">
        <v>734</v>
      </c>
      <c r="P126" s="9" t="s">
        <v>702</v>
      </c>
      <c r="Q126" s="9" t="s">
        <v>704</v>
      </c>
      <c r="R126" s="9" t="s">
        <v>703</v>
      </c>
      <c r="S126" s="9" t="s">
        <v>706</v>
      </c>
      <c r="T126" s="9" t="s">
        <v>707</v>
      </c>
      <c r="U126" s="9" t="s">
        <v>35</v>
      </c>
      <c r="V126"/>
    </row>
    <row r="127" spans="2:41" ht="19.899999999999999" customHeight="1" x14ac:dyDescent="0.35">
      <c r="B127" s="48" t="s">
        <v>43</v>
      </c>
      <c r="C127" s="23">
        <f>COUNTIFS(Data!S:S,N127,Data!C:C,stats!B127)</f>
        <v>0</v>
      </c>
      <c r="D127" s="6">
        <f>COUNTIFS(Data!S:S,O127,Data!C:C,stats!B127)</f>
        <v>0</v>
      </c>
      <c r="E127" s="6">
        <f>COUNTIFS(Data!S:S,P127,Data!C:C,stats!B127)</f>
        <v>0</v>
      </c>
      <c r="F127" s="6">
        <f>COUNTIFS(Data!S:S,Q127,Data!C:C,stats!B127)</f>
        <v>0</v>
      </c>
      <c r="G127" s="6">
        <f>COUNTIFS(Data!S:S,R127,Data!C:C,stats!B127)</f>
        <v>0</v>
      </c>
      <c r="H127" s="6">
        <f>COUNTIFS(Data!S:S,S127,Data!C:C,stats!B127)</f>
        <v>0</v>
      </c>
      <c r="I127" s="6">
        <f>COUNTIFS(Data!S:S,T127,Data!C:C,stats!B127)</f>
        <v>0</v>
      </c>
      <c r="J127" s="24">
        <f>COUNTIFS(Data!S:S,U127,Data!C:C,stats!B127)</f>
        <v>3</v>
      </c>
      <c r="K127" s="27">
        <f t="shared" si="12"/>
        <v>3</v>
      </c>
      <c r="L127" s="8"/>
      <c r="M127"/>
      <c r="N127" s="9" t="s">
        <v>705</v>
      </c>
      <c r="O127" s="9" t="s">
        <v>734</v>
      </c>
      <c r="P127" s="9" t="s">
        <v>702</v>
      </c>
      <c r="Q127" s="9" t="s">
        <v>704</v>
      </c>
      <c r="R127" s="9" t="s">
        <v>703</v>
      </c>
      <c r="S127" s="9" t="s">
        <v>706</v>
      </c>
      <c r="T127" s="9" t="s">
        <v>707</v>
      </c>
      <c r="U127" s="9" t="s">
        <v>35</v>
      </c>
      <c r="V127"/>
    </row>
    <row r="128" spans="2:41" ht="19.899999999999999" customHeight="1" x14ac:dyDescent="0.35">
      <c r="B128" s="48" t="s">
        <v>46</v>
      </c>
      <c r="C128" s="23">
        <f>COUNTIFS(Data!S:S,N128,Data!C:C,stats!B128)</f>
        <v>0</v>
      </c>
      <c r="D128" s="6">
        <f>COUNTIFS(Data!S:S,O128,Data!C:C,stats!B128)</f>
        <v>0</v>
      </c>
      <c r="E128" s="6">
        <f>COUNTIFS(Data!S:S,P128,Data!C:C,stats!B128)</f>
        <v>0</v>
      </c>
      <c r="F128" s="6">
        <f>COUNTIFS(Data!S:S,Q128,Data!C:C,stats!B128)</f>
        <v>0</v>
      </c>
      <c r="G128" s="6">
        <f>COUNTIFS(Data!S:S,R128,Data!C:C,stats!B128)</f>
        <v>0</v>
      </c>
      <c r="H128" s="6">
        <f>COUNTIFS(Data!S:S,S128,Data!C:C,stats!B128)</f>
        <v>0</v>
      </c>
      <c r="I128" s="6">
        <f>COUNTIFS(Data!S:S,T128,Data!C:C,stats!B128)</f>
        <v>0</v>
      </c>
      <c r="J128" s="24">
        <f>COUNTIFS(Data!S:S,U128,Data!C:C,stats!B128)</f>
        <v>1</v>
      </c>
      <c r="K128" s="27">
        <f t="shared" si="12"/>
        <v>1</v>
      </c>
      <c r="L128" s="8"/>
      <c r="M128"/>
      <c r="N128" s="9" t="s">
        <v>705</v>
      </c>
      <c r="O128" s="9" t="s">
        <v>734</v>
      </c>
      <c r="P128" s="9" t="s">
        <v>702</v>
      </c>
      <c r="Q128" s="9" t="s">
        <v>704</v>
      </c>
      <c r="R128" s="9" t="s">
        <v>703</v>
      </c>
      <c r="S128" s="9" t="s">
        <v>706</v>
      </c>
      <c r="T128" s="9" t="s">
        <v>707</v>
      </c>
      <c r="U128" s="9" t="s">
        <v>35</v>
      </c>
      <c r="V128"/>
    </row>
    <row r="129" spans="1:41" ht="19.899999999999999" customHeight="1" x14ac:dyDescent="0.35">
      <c r="B129" s="48" t="s">
        <v>52</v>
      </c>
      <c r="C129" s="23">
        <f>COUNTIFS(Data!S:S,N129,Data!C:C,stats!B129)</f>
        <v>0</v>
      </c>
      <c r="D129" s="6">
        <f>COUNTIFS(Data!S:S,O129,Data!C:C,stats!B129)</f>
        <v>0</v>
      </c>
      <c r="E129" s="6">
        <f>COUNTIFS(Data!S:S,P129,Data!C:C,stats!B129)</f>
        <v>0</v>
      </c>
      <c r="F129" s="6">
        <f>COUNTIFS(Data!S:S,Q129,Data!C:C,stats!B129)</f>
        <v>0</v>
      </c>
      <c r="G129" s="6">
        <f>COUNTIFS(Data!S:S,R129,Data!C:C,stats!B129)</f>
        <v>0</v>
      </c>
      <c r="H129" s="6">
        <f>COUNTIFS(Data!S:S,S129,Data!C:C,stats!B129)</f>
        <v>0</v>
      </c>
      <c r="I129" s="6">
        <f>COUNTIFS(Data!S:S,T129,Data!C:C,stats!B129)</f>
        <v>0</v>
      </c>
      <c r="J129" s="24">
        <f>COUNTIFS(Data!S:S,U129,Data!C:C,stats!B129)</f>
        <v>0</v>
      </c>
      <c r="K129" s="27">
        <f t="shared" si="12"/>
        <v>0</v>
      </c>
      <c r="L129" s="8"/>
      <c r="M129"/>
      <c r="N129" s="9" t="s">
        <v>705</v>
      </c>
      <c r="O129" s="9" t="s">
        <v>734</v>
      </c>
      <c r="P129" s="9" t="s">
        <v>702</v>
      </c>
      <c r="Q129" s="9" t="s">
        <v>704</v>
      </c>
      <c r="R129" s="9" t="s">
        <v>703</v>
      </c>
      <c r="S129" s="9" t="s">
        <v>706</v>
      </c>
      <c r="T129" s="9" t="s">
        <v>707</v>
      </c>
      <c r="U129" s="9" t="s">
        <v>35</v>
      </c>
      <c r="V129"/>
    </row>
    <row r="130" spans="1:41" ht="19.899999999999999" customHeight="1" x14ac:dyDescent="0.35">
      <c r="B130" s="48" t="s">
        <v>55</v>
      </c>
      <c r="C130" s="23">
        <f>COUNTIFS(Data!S:S,N130,Data!C:C,stats!B130)</f>
        <v>0</v>
      </c>
      <c r="D130" s="6">
        <f>COUNTIFS(Data!S:S,O130,Data!C:C,stats!B130)</f>
        <v>0</v>
      </c>
      <c r="E130" s="6">
        <f>COUNTIFS(Data!S:S,P130,Data!C:C,stats!B130)</f>
        <v>0</v>
      </c>
      <c r="F130" s="6">
        <f>COUNTIFS(Data!S:S,Q130,Data!C:C,stats!B130)</f>
        <v>0</v>
      </c>
      <c r="G130" s="6">
        <f>COUNTIFS(Data!S:S,R130,Data!C:C,stats!B130)</f>
        <v>0</v>
      </c>
      <c r="H130" s="6">
        <f>COUNTIFS(Data!S:S,S130,Data!C:C,stats!B130)</f>
        <v>0</v>
      </c>
      <c r="I130" s="6">
        <f>COUNTIFS(Data!S:S,T130,Data!C:C,stats!B130)</f>
        <v>0</v>
      </c>
      <c r="J130" s="24">
        <f>COUNTIFS(Data!S:S,U130,Data!C:C,stats!B130)</f>
        <v>0</v>
      </c>
      <c r="K130" s="27">
        <f t="shared" si="12"/>
        <v>0</v>
      </c>
      <c r="L130" s="8"/>
      <c r="M130"/>
      <c r="N130" s="9" t="s">
        <v>705</v>
      </c>
      <c r="O130" s="9" t="s">
        <v>734</v>
      </c>
      <c r="P130" s="9" t="s">
        <v>702</v>
      </c>
      <c r="Q130" s="9" t="s">
        <v>704</v>
      </c>
      <c r="R130" s="9" t="s">
        <v>703</v>
      </c>
      <c r="S130" s="9" t="s">
        <v>706</v>
      </c>
      <c r="T130" s="9" t="s">
        <v>707</v>
      </c>
      <c r="U130" s="9" t="s">
        <v>35</v>
      </c>
      <c r="V130"/>
    </row>
    <row r="131" spans="1:41" ht="19.899999999999999" customHeight="1" x14ac:dyDescent="0.35">
      <c r="B131" s="48" t="s">
        <v>53</v>
      </c>
      <c r="C131" s="23">
        <f>COUNTIFS(Data!S:S,N131,Data!C:C,stats!B131)</f>
        <v>0</v>
      </c>
      <c r="D131" s="6">
        <f>COUNTIFS(Data!S:S,O131,Data!C:C,stats!B131)</f>
        <v>0</v>
      </c>
      <c r="E131" s="6">
        <f>COUNTIFS(Data!S:S,P131,Data!C:C,stats!B131)</f>
        <v>0</v>
      </c>
      <c r="F131" s="6">
        <f>COUNTIFS(Data!S:S,Q131,Data!C:C,stats!B131)</f>
        <v>0</v>
      </c>
      <c r="G131" s="6">
        <f>COUNTIFS(Data!S:S,R131,Data!C:C,stats!B131)</f>
        <v>0</v>
      </c>
      <c r="H131" s="6">
        <f>COUNTIFS(Data!S:S,S131,Data!C:C,stats!B131)</f>
        <v>0</v>
      </c>
      <c r="I131" s="6">
        <f>COUNTIFS(Data!S:S,T131,Data!C:C,stats!B131)</f>
        <v>0</v>
      </c>
      <c r="J131" s="24">
        <f>COUNTIFS(Data!S:S,U131,Data!C:C,stats!B131)</f>
        <v>0</v>
      </c>
      <c r="K131" s="27">
        <f t="shared" si="12"/>
        <v>0</v>
      </c>
      <c r="L131" s="8"/>
      <c r="M131"/>
      <c r="N131" s="9" t="s">
        <v>705</v>
      </c>
      <c r="O131" s="9" t="s">
        <v>734</v>
      </c>
      <c r="P131" s="9" t="s">
        <v>702</v>
      </c>
      <c r="Q131" s="9" t="s">
        <v>704</v>
      </c>
      <c r="R131" s="9" t="s">
        <v>703</v>
      </c>
      <c r="S131" s="9" t="s">
        <v>706</v>
      </c>
      <c r="T131" s="9" t="s">
        <v>707</v>
      </c>
      <c r="U131" s="9" t="s">
        <v>35</v>
      </c>
      <c r="V131"/>
    </row>
    <row r="132" spans="1:41" ht="19.899999999999999" customHeight="1" x14ac:dyDescent="0.35">
      <c r="B132" s="48" t="s">
        <v>51</v>
      </c>
      <c r="C132" s="23">
        <f>COUNTIFS(Data!S:S,N132,Data!C:C,stats!B132)</f>
        <v>0</v>
      </c>
      <c r="D132" s="6">
        <f>COUNTIFS(Data!S:S,O132,Data!C:C,stats!B132)</f>
        <v>0</v>
      </c>
      <c r="E132" s="6">
        <f>COUNTIFS(Data!S:S,P132,Data!C:C,stats!B132)</f>
        <v>0</v>
      </c>
      <c r="F132" s="6">
        <f>COUNTIFS(Data!S:S,Q132,Data!C:C,stats!B132)</f>
        <v>0</v>
      </c>
      <c r="G132" s="6">
        <f>COUNTIFS(Data!S:S,R132,Data!C:C,stats!B132)</f>
        <v>0</v>
      </c>
      <c r="H132" s="6">
        <f>COUNTIFS(Data!S:S,S132,Data!C:C,stats!B132)</f>
        <v>0</v>
      </c>
      <c r="I132" s="6">
        <f>COUNTIFS(Data!S:S,T132,Data!C:C,stats!B132)</f>
        <v>0</v>
      </c>
      <c r="J132" s="24">
        <f>COUNTIFS(Data!S:S,U132,Data!C:C,stats!B132)</f>
        <v>0</v>
      </c>
      <c r="K132" s="27">
        <f t="shared" si="12"/>
        <v>0</v>
      </c>
      <c r="L132" s="8"/>
      <c r="M132"/>
      <c r="N132" s="9" t="s">
        <v>705</v>
      </c>
      <c r="O132" s="9" t="s">
        <v>734</v>
      </c>
      <c r="P132" s="9" t="s">
        <v>702</v>
      </c>
      <c r="Q132" s="9" t="s">
        <v>704</v>
      </c>
      <c r="R132" s="9" t="s">
        <v>703</v>
      </c>
      <c r="S132" s="9" t="s">
        <v>706</v>
      </c>
      <c r="T132" s="9" t="s">
        <v>707</v>
      </c>
      <c r="U132" s="9" t="s">
        <v>35</v>
      </c>
      <c r="V132"/>
    </row>
    <row r="133" spans="1:41" ht="19.899999999999999" customHeight="1" thickBot="1" x14ac:dyDescent="0.4">
      <c r="B133" s="49" t="s">
        <v>35</v>
      </c>
      <c r="C133" s="47">
        <f>COUNTIFS(Data!S:S,N133,Data!C:C,stats!B133)</f>
        <v>4</v>
      </c>
      <c r="D133" s="45">
        <f>COUNTIFS(Data!S:S,O133,Data!C:C,stats!B133)</f>
        <v>1</v>
      </c>
      <c r="E133" s="45">
        <f>COUNTIFS(Data!S:S,P133,Data!C:C,stats!B133)</f>
        <v>0</v>
      </c>
      <c r="F133" s="45">
        <f>COUNTIFS(Data!S:S,Q133,Data!C:C,stats!B133)</f>
        <v>0</v>
      </c>
      <c r="G133" s="45">
        <f>COUNTIFS(Data!S:S,R133,Data!C:C,stats!B133)</f>
        <v>0</v>
      </c>
      <c r="H133" s="45">
        <f>COUNTIFS(Data!S:S,S133,Data!C:C,stats!B133)</f>
        <v>0</v>
      </c>
      <c r="I133" s="45">
        <f>COUNTIFS(Data!S:S,T133,Data!C:C,stats!B133)</f>
        <v>0</v>
      </c>
      <c r="J133" s="46">
        <f>COUNTIFS(Data!S:S,U133,Data!C:C,stats!B133)</f>
        <v>5</v>
      </c>
      <c r="K133" s="42">
        <f t="shared" si="12"/>
        <v>10</v>
      </c>
      <c r="L133" s="8"/>
      <c r="M133"/>
      <c r="N133" s="9" t="s">
        <v>705</v>
      </c>
      <c r="O133" s="9" t="s">
        <v>734</v>
      </c>
      <c r="P133" s="9" t="s">
        <v>702</v>
      </c>
      <c r="Q133" s="9" t="s">
        <v>704</v>
      </c>
      <c r="R133" s="9" t="s">
        <v>703</v>
      </c>
      <c r="S133" s="9" t="s">
        <v>706</v>
      </c>
      <c r="T133" s="9" t="s">
        <v>707</v>
      </c>
      <c r="U133" s="9" t="s">
        <v>35</v>
      </c>
      <c r="V133"/>
    </row>
    <row r="134" spans="1:41" ht="19.899999999999999" customHeight="1" thickBot="1" x14ac:dyDescent="0.4">
      <c r="B134" s="26" t="s">
        <v>786</v>
      </c>
      <c r="C134" s="35">
        <f t="shared" ref="C134:K134" si="13">SUM(C113:C133)</f>
        <v>58</v>
      </c>
      <c r="D134" s="32">
        <f t="shared" si="13"/>
        <v>2</v>
      </c>
      <c r="E134" s="32">
        <f t="shared" si="13"/>
        <v>0</v>
      </c>
      <c r="F134" s="32">
        <f t="shared" si="13"/>
        <v>1</v>
      </c>
      <c r="G134" s="32">
        <f t="shared" si="13"/>
        <v>0</v>
      </c>
      <c r="H134" s="32">
        <f t="shared" si="13"/>
        <v>0</v>
      </c>
      <c r="I134" s="32">
        <f t="shared" si="13"/>
        <v>0</v>
      </c>
      <c r="J134" s="36">
        <f t="shared" si="13"/>
        <v>59</v>
      </c>
      <c r="K134" s="2">
        <f t="shared" si="13"/>
        <v>120</v>
      </c>
      <c r="L134" s="8"/>
      <c r="M134"/>
      <c r="N134"/>
      <c r="O134"/>
      <c r="P134"/>
      <c r="Q134"/>
      <c r="R134"/>
      <c r="S134"/>
      <c r="T134"/>
      <c r="U134"/>
      <c r="V134"/>
    </row>
    <row r="135" spans="1:41" ht="40.15" customHeight="1" thickBot="1" x14ac:dyDescent="0.4">
      <c r="B135" s="145" t="s">
        <v>787</v>
      </c>
      <c r="C135" s="146"/>
      <c r="D135" s="146"/>
      <c r="E135" s="146"/>
      <c r="F135" s="146"/>
      <c r="G135" s="146"/>
      <c r="H135" s="146"/>
      <c r="I135" s="146"/>
      <c r="J135" s="146"/>
      <c r="K135" s="147"/>
      <c r="L135" s="8"/>
      <c r="M135"/>
      <c r="N135"/>
      <c r="O135"/>
      <c r="P135"/>
      <c r="Q135"/>
      <c r="R135"/>
      <c r="S135"/>
      <c r="T135"/>
      <c r="U135"/>
      <c r="V135"/>
    </row>
    <row r="136" spans="1:41" ht="19.899999999999999" customHeight="1" thickBot="1" x14ac:dyDescent="0.4">
      <c r="C136" s="8"/>
      <c r="D136" s="8"/>
      <c r="E136" s="8"/>
      <c r="F136" s="8"/>
      <c r="G136" s="8"/>
      <c r="H136" s="8"/>
      <c r="I136" s="8"/>
      <c r="J136" s="8"/>
      <c r="K136" s="8"/>
      <c r="L136" s="8"/>
      <c r="M136"/>
      <c r="N136" s="8"/>
      <c r="O136" s="8"/>
      <c r="P136" s="8"/>
      <c r="Q136" s="8"/>
      <c r="R136" s="8"/>
      <c r="S136" s="8"/>
      <c r="T136" s="8"/>
      <c r="U136" s="8"/>
    </row>
    <row r="137" spans="1:41" ht="18" customHeight="1" thickBot="1" x14ac:dyDescent="0.4">
      <c r="A137" s="17">
        <v>10</v>
      </c>
      <c r="B137" s="133" t="s">
        <v>826</v>
      </c>
      <c r="C137" s="134"/>
      <c r="D137" s="134"/>
      <c r="E137" s="134"/>
      <c r="F137" s="134"/>
      <c r="G137" s="135"/>
      <c r="H137" s="8"/>
      <c r="I137" s="8"/>
      <c r="J137" s="8"/>
      <c r="K137" s="8"/>
      <c r="L137" s="8"/>
      <c r="M137"/>
      <c r="N137" s="8"/>
      <c r="O137" s="8"/>
      <c r="P137" s="8"/>
      <c r="Q137" s="8"/>
      <c r="R137" s="8"/>
      <c r="S137" s="8"/>
      <c r="T137" s="8"/>
      <c r="U137" s="8"/>
    </row>
    <row r="138" spans="1:41" ht="19.899999999999999" customHeight="1" thickBot="1" x14ac:dyDescent="0.4">
      <c r="A138" s="17" t="s">
        <v>5</v>
      </c>
      <c r="B138" s="130" t="s">
        <v>804</v>
      </c>
      <c r="C138" s="131"/>
      <c r="D138" s="131"/>
      <c r="E138" s="131"/>
      <c r="F138" s="131"/>
      <c r="G138" s="132"/>
      <c r="H138" s="8"/>
      <c r="I138" s="8"/>
      <c r="J138" s="8"/>
      <c r="K138" s="8"/>
      <c r="L138" s="8"/>
      <c r="M138"/>
      <c r="N138" s="8"/>
      <c r="O138" s="8"/>
      <c r="P138" s="8"/>
      <c r="Q138" s="8"/>
      <c r="R138" s="8"/>
      <c r="S138" s="8"/>
      <c r="T138" s="8"/>
      <c r="U138" s="8"/>
      <c r="AO138" s="17">
        <v>16</v>
      </c>
    </row>
    <row r="139" spans="1:41" ht="40.15" customHeight="1" thickBot="1" x14ac:dyDescent="0.4">
      <c r="B139" s="50"/>
      <c r="C139" s="59" t="s">
        <v>708</v>
      </c>
      <c r="D139" s="60" t="s">
        <v>507</v>
      </c>
      <c r="E139" s="60" t="s">
        <v>712</v>
      </c>
      <c r="F139" s="61" t="s">
        <v>35</v>
      </c>
      <c r="G139" s="26" t="s">
        <v>786</v>
      </c>
      <c r="H139" s="8"/>
      <c r="I139"/>
      <c r="J139"/>
      <c r="K139"/>
      <c r="L139"/>
      <c r="M139"/>
      <c r="N139"/>
      <c r="O139" s="8"/>
      <c r="P139" s="8"/>
      <c r="Q139" s="8"/>
      <c r="R139" s="8"/>
      <c r="S139" s="8"/>
      <c r="T139" s="8"/>
      <c r="U139" s="8"/>
    </row>
    <row r="140" spans="1:41" ht="19.899999999999999" customHeight="1" x14ac:dyDescent="0.35">
      <c r="B140" s="71" t="s">
        <v>36</v>
      </c>
      <c r="C140" s="23">
        <f>COUNTIFS(Data!Y:Y,J140,Data!C:C,stats!B140)</f>
        <v>0</v>
      </c>
      <c r="D140" s="6">
        <f>COUNTIFS(Data!Y:Y,K140,Data!C:C,stats!B140)</f>
        <v>52</v>
      </c>
      <c r="E140" s="6">
        <f>COUNTIFS(Data!Y:Y,L140,Data!C:C,stats!B140)</f>
        <v>30</v>
      </c>
      <c r="F140" s="24">
        <f>COUNTIFS(Data!Y:Y,M140,Data!C:C,stats!B140)</f>
        <v>1</v>
      </c>
      <c r="G140" s="27">
        <f>SUM(C140:F140)</f>
        <v>83</v>
      </c>
      <c r="H140" s="8"/>
      <c r="I140"/>
      <c r="J140" s="9" t="s">
        <v>708</v>
      </c>
      <c r="K140" s="9" t="s">
        <v>507</v>
      </c>
      <c r="L140" s="9" t="s">
        <v>712</v>
      </c>
      <c r="M140" s="9" t="s">
        <v>35</v>
      </c>
      <c r="N140"/>
      <c r="O140" s="8"/>
      <c r="P140" s="8"/>
      <c r="Q140" s="8"/>
      <c r="R140" s="8"/>
      <c r="S140" s="8"/>
      <c r="T140" s="8"/>
      <c r="U140" s="8"/>
    </row>
    <row r="141" spans="1:41" ht="19.899999999999999" customHeight="1" x14ac:dyDescent="0.35">
      <c r="B141" s="69" t="s">
        <v>39</v>
      </c>
      <c r="C141" s="23">
        <f>COUNTIFS(Data!Y:Y,J141,Data!C:C,stats!B141)</f>
        <v>0</v>
      </c>
      <c r="D141" s="6">
        <f>COUNTIFS(Data!Y:Y,K141,Data!C:C,stats!B141)</f>
        <v>3</v>
      </c>
      <c r="E141" s="6">
        <f>COUNTIFS(Data!Y:Y,L141,Data!C:C,stats!B141)</f>
        <v>5</v>
      </c>
      <c r="F141" s="24">
        <f>COUNTIFS(Data!Y:Y,M141,Data!C:C,stats!B141)</f>
        <v>1</v>
      </c>
      <c r="G141" s="27">
        <f t="shared" ref="G141:G160" si="14">SUM(C141:F141)</f>
        <v>9</v>
      </c>
      <c r="H141" s="8"/>
      <c r="I141"/>
      <c r="J141" s="9" t="s">
        <v>708</v>
      </c>
      <c r="K141" s="9" t="s">
        <v>507</v>
      </c>
      <c r="L141" s="9" t="s">
        <v>712</v>
      </c>
      <c r="M141" s="9" t="s">
        <v>35</v>
      </c>
      <c r="N141"/>
      <c r="O141" s="8"/>
      <c r="P141" s="8"/>
      <c r="Q141" s="8"/>
      <c r="R141" s="8"/>
      <c r="S141" s="8"/>
      <c r="T141" s="8"/>
      <c r="U141" s="8"/>
    </row>
    <row r="142" spans="1:41" ht="19.899999999999999" customHeight="1" x14ac:dyDescent="0.35">
      <c r="B142" s="69" t="s">
        <v>40</v>
      </c>
      <c r="C142" s="23">
        <f>COUNTIFS(Data!Y:Y,J142,Data!C:C,stats!B142)</f>
        <v>0</v>
      </c>
      <c r="D142" s="6">
        <f>COUNTIFS(Data!Y:Y,K142,Data!C:C,stats!B142)</f>
        <v>1</v>
      </c>
      <c r="E142" s="6">
        <f>COUNTIFS(Data!Y:Y,L142,Data!C:C,stats!B142)</f>
        <v>3</v>
      </c>
      <c r="F142" s="24">
        <f>COUNTIFS(Data!Y:Y,M142,Data!C:C,stats!B142)</f>
        <v>0</v>
      </c>
      <c r="G142" s="27">
        <f t="shared" si="14"/>
        <v>4</v>
      </c>
      <c r="H142" s="8"/>
      <c r="I142"/>
      <c r="J142" s="9" t="s">
        <v>708</v>
      </c>
      <c r="K142" s="9" t="s">
        <v>507</v>
      </c>
      <c r="L142" s="9" t="s">
        <v>712</v>
      </c>
      <c r="M142" s="9" t="s">
        <v>35</v>
      </c>
      <c r="N142"/>
      <c r="O142" s="8"/>
      <c r="P142" s="8"/>
      <c r="Q142" s="8"/>
      <c r="R142" s="8"/>
      <c r="S142" s="8"/>
      <c r="T142" s="8"/>
      <c r="U142" s="8"/>
    </row>
    <row r="143" spans="1:41" ht="19.899999999999999" customHeight="1" x14ac:dyDescent="0.35">
      <c r="B143" s="69" t="s">
        <v>50</v>
      </c>
      <c r="C143" s="23">
        <f>COUNTIFS(Data!Y:Y,J143,Data!C:C,stats!B143)</f>
        <v>0</v>
      </c>
      <c r="D143" s="6">
        <f>COUNTIFS(Data!Y:Y,K143,Data!C:C,stats!B143)</f>
        <v>0</v>
      </c>
      <c r="E143" s="6">
        <f>COUNTIFS(Data!Y:Y,L143,Data!C:C,stats!B143)</f>
        <v>2</v>
      </c>
      <c r="F143" s="24">
        <f>COUNTIFS(Data!Y:Y,M143,Data!C:C,stats!B143)</f>
        <v>0</v>
      </c>
      <c r="G143" s="27">
        <f t="shared" si="14"/>
        <v>2</v>
      </c>
      <c r="H143" s="8"/>
      <c r="I143"/>
      <c r="J143" s="9" t="s">
        <v>708</v>
      </c>
      <c r="K143" s="9" t="s">
        <v>507</v>
      </c>
      <c r="L143" s="9" t="s">
        <v>712</v>
      </c>
      <c r="M143" s="9" t="s">
        <v>35</v>
      </c>
      <c r="N143"/>
      <c r="O143" s="8"/>
      <c r="P143" s="8"/>
      <c r="Q143" s="8"/>
      <c r="R143" s="8"/>
      <c r="S143" s="8"/>
      <c r="T143" s="8"/>
      <c r="U143" s="8"/>
    </row>
    <row r="144" spans="1:41" ht="19.899999999999999" customHeight="1" x14ac:dyDescent="0.35">
      <c r="B144" s="69" t="s">
        <v>37</v>
      </c>
      <c r="C144" s="23">
        <f>COUNTIFS(Data!Y:Y,J144,Data!C:C,stats!B144)</f>
        <v>1</v>
      </c>
      <c r="D144" s="6">
        <f>COUNTIFS(Data!Y:Y,K144,Data!C:C,stats!B144)</f>
        <v>2</v>
      </c>
      <c r="E144" s="6">
        <f>COUNTIFS(Data!Y:Y,L144,Data!C:C,stats!B144)</f>
        <v>0</v>
      </c>
      <c r="F144" s="24">
        <f>COUNTIFS(Data!Y:Y,M144,Data!C:C,stats!B144)</f>
        <v>0</v>
      </c>
      <c r="G144" s="27">
        <f t="shared" si="14"/>
        <v>3</v>
      </c>
      <c r="H144" s="8"/>
      <c r="I144"/>
      <c r="J144" s="9" t="s">
        <v>708</v>
      </c>
      <c r="K144" s="9" t="s">
        <v>507</v>
      </c>
      <c r="L144" s="9" t="s">
        <v>712</v>
      </c>
      <c r="M144" s="9" t="s">
        <v>35</v>
      </c>
      <c r="N144"/>
      <c r="O144" s="8"/>
      <c r="P144" s="8"/>
      <c r="Q144" s="8"/>
      <c r="R144" s="8"/>
      <c r="S144" s="8"/>
      <c r="T144" s="8"/>
      <c r="U144" s="8"/>
    </row>
    <row r="145" spans="2:41" ht="19.899999999999999" customHeight="1" x14ac:dyDescent="0.35">
      <c r="B145" s="69" t="s">
        <v>41</v>
      </c>
      <c r="C145" s="23">
        <f>COUNTIFS(Data!Y:Y,J145,Data!C:C,stats!B145)</f>
        <v>0</v>
      </c>
      <c r="D145" s="6">
        <f>COUNTIFS(Data!Y:Y,K145,Data!C:C,stats!B145)</f>
        <v>1</v>
      </c>
      <c r="E145" s="6">
        <f>COUNTIFS(Data!Y:Y,L145,Data!C:C,stats!B145)</f>
        <v>0</v>
      </c>
      <c r="F145" s="24">
        <f>COUNTIFS(Data!Y:Y,M145,Data!C:C,stats!B145)</f>
        <v>0</v>
      </c>
      <c r="G145" s="27">
        <f t="shared" si="14"/>
        <v>1</v>
      </c>
      <c r="H145" s="8"/>
      <c r="I145"/>
      <c r="J145" s="9" t="s">
        <v>708</v>
      </c>
      <c r="K145" s="9" t="s">
        <v>507</v>
      </c>
      <c r="L145" s="9" t="s">
        <v>712</v>
      </c>
      <c r="M145" s="9" t="s">
        <v>35</v>
      </c>
      <c r="N145"/>
      <c r="O145" s="8"/>
      <c r="P145" s="8"/>
      <c r="Q145" s="8"/>
      <c r="R145" s="8"/>
      <c r="S145" s="8"/>
      <c r="T145" s="8"/>
      <c r="U145" s="8"/>
    </row>
    <row r="146" spans="2:41" ht="19.899999999999999" customHeight="1" x14ac:dyDescent="0.35">
      <c r="B146" s="69" t="s">
        <v>38</v>
      </c>
      <c r="C146" s="23">
        <f>COUNTIFS(Data!Y:Y,J146,Data!C:C,stats!B146)</f>
        <v>0</v>
      </c>
      <c r="D146" s="6">
        <f>COUNTIFS(Data!Y:Y,K146,Data!C:C,stats!B146)</f>
        <v>0</v>
      </c>
      <c r="E146" s="6">
        <f>COUNTIFS(Data!Y:Y,L146,Data!C:C,stats!B146)</f>
        <v>0</v>
      </c>
      <c r="F146" s="24">
        <f>COUNTIFS(Data!Y:Y,M146,Data!C:C,stats!B146)</f>
        <v>0</v>
      </c>
      <c r="G146" s="27">
        <f t="shared" si="14"/>
        <v>0</v>
      </c>
      <c r="H146" s="8"/>
      <c r="I146"/>
      <c r="J146" s="9" t="s">
        <v>708</v>
      </c>
      <c r="K146" s="9" t="s">
        <v>507</v>
      </c>
      <c r="L146" s="9" t="s">
        <v>712</v>
      </c>
      <c r="M146" s="9" t="s">
        <v>35</v>
      </c>
      <c r="N146"/>
      <c r="O146" s="8"/>
      <c r="P146" s="8"/>
      <c r="Q146" s="8"/>
      <c r="R146" s="8"/>
      <c r="S146" s="8"/>
      <c r="T146" s="8"/>
      <c r="U146" s="8"/>
    </row>
    <row r="147" spans="2:41" ht="19.899999999999999" customHeight="1" x14ac:dyDescent="0.35">
      <c r="B147" s="69" t="s">
        <v>45</v>
      </c>
      <c r="C147" s="23">
        <f>COUNTIFS(Data!Y:Y,J147,Data!C:C,stats!B147)</f>
        <v>0</v>
      </c>
      <c r="D147" s="6">
        <f>COUNTIFS(Data!Y:Y,K147,Data!C:C,stats!B147)</f>
        <v>0</v>
      </c>
      <c r="E147" s="6">
        <f>COUNTIFS(Data!Y:Y,L147,Data!C:C,stats!B147)</f>
        <v>0</v>
      </c>
      <c r="F147" s="24">
        <f>COUNTIFS(Data!Y:Y,M147,Data!C:C,stats!B147)</f>
        <v>0</v>
      </c>
      <c r="G147" s="27">
        <f t="shared" si="14"/>
        <v>0</v>
      </c>
      <c r="H147" s="8"/>
      <c r="I147"/>
      <c r="J147" s="9" t="s">
        <v>708</v>
      </c>
      <c r="K147" s="9" t="s">
        <v>507</v>
      </c>
      <c r="L147" s="9" t="s">
        <v>712</v>
      </c>
      <c r="M147" s="9" t="s">
        <v>35</v>
      </c>
      <c r="N147"/>
      <c r="O147" s="8"/>
      <c r="P147" s="8"/>
      <c r="Q147" s="8"/>
      <c r="R147" s="8"/>
      <c r="S147" s="8"/>
      <c r="T147" s="8"/>
      <c r="U147" s="8"/>
    </row>
    <row r="148" spans="2:41" ht="19.899999999999999" customHeight="1" x14ac:dyDescent="0.35">
      <c r="B148" s="69" t="s">
        <v>44</v>
      </c>
      <c r="C148" s="23">
        <f>COUNTIFS(Data!Y:Y,J148,Data!C:C,stats!B148)</f>
        <v>0</v>
      </c>
      <c r="D148" s="6">
        <f>COUNTIFS(Data!Y:Y,K148,Data!C:C,stats!B148)</f>
        <v>0</v>
      </c>
      <c r="E148" s="6">
        <f>COUNTIFS(Data!Y:Y,L148,Data!C:C,stats!B148)</f>
        <v>0</v>
      </c>
      <c r="F148" s="24">
        <f>COUNTIFS(Data!Y:Y,M148,Data!C:C,stats!B148)</f>
        <v>0</v>
      </c>
      <c r="G148" s="27">
        <f t="shared" si="14"/>
        <v>0</v>
      </c>
      <c r="H148" s="8"/>
      <c r="I148"/>
      <c r="J148" s="9" t="s">
        <v>708</v>
      </c>
      <c r="K148" s="9" t="s">
        <v>507</v>
      </c>
      <c r="L148" s="9" t="s">
        <v>712</v>
      </c>
      <c r="M148" s="9" t="s">
        <v>35</v>
      </c>
      <c r="N148"/>
      <c r="O148" s="8"/>
      <c r="P148" s="8"/>
      <c r="Q148" s="8"/>
      <c r="R148" s="8"/>
      <c r="S148" s="8"/>
      <c r="T148" s="8"/>
      <c r="U148" s="8"/>
    </row>
    <row r="149" spans="2:41" ht="19.899999999999999" customHeight="1" x14ac:dyDescent="0.35">
      <c r="B149" s="69" t="s">
        <v>42</v>
      </c>
      <c r="C149" s="23">
        <f>COUNTIFS(Data!Y:Y,J149,Data!C:C,stats!B149)</f>
        <v>1</v>
      </c>
      <c r="D149" s="6">
        <f>COUNTIFS(Data!Y:Y,K149,Data!C:C,stats!B149)</f>
        <v>0</v>
      </c>
      <c r="E149" s="6">
        <f>COUNTIFS(Data!Y:Y,L149,Data!C:C,stats!B149)</f>
        <v>0</v>
      </c>
      <c r="F149" s="24">
        <f>COUNTIFS(Data!Y:Y,M149,Data!C:C,stats!B149)</f>
        <v>0</v>
      </c>
      <c r="G149" s="27">
        <f t="shared" si="14"/>
        <v>1</v>
      </c>
      <c r="H149" s="8"/>
      <c r="I149"/>
      <c r="J149" s="9" t="s">
        <v>708</v>
      </c>
      <c r="K149" s="9" t="s">
        <v>507</v>
      </c>
      <c r="L149" s="9" t="s">
        <v>712</v>
      </c>
      <c r="M149" s="9" t="s">
        <v>35</v>
      </c>
      <c r="N149"/>
      <c r="O149" s="8"/>
      <c r="P149" s="8"/>
      <c r="Q149" s="8"/>
      <c r="R149" s="8"/>
      <c r="S149" s="8"/>
      <c r="T149" s="8"/>
      <c r="U149" s="8"/>
    </row>
    <row r="150" spans="2:41" ht="19.899999999999999" customHeight="1" x14ac:dyDescent="0.35">
      <c r="B150" s="69" t="s">
        <v>48</v>
      </c>
      <c r="C150" s="23">
        <f>COUNTIFS(Data!Y:Y,J150,Data!C:C,stats!B150)</f>
        <v>0</v>
      </c>
      <c r="D150" s="6">
        <f>COUNTIFS(Data!Y:Y,K150,Data!C:C,stats!B150)</f>
        <v>1</v>
      </c>
      <c r="E150" s="6">
        <f>COUNTIFS(Data!Y:Y,L150,Data!C:C,stats!B150)</f>
        <v>2</v>
      </c>
      <c r="F150" s="24">
        <f>COUNTIFS(Data!Y:Y,M150,Data!C:C,stats!B150)</f>
        <v>0</v>
      </c>
      <c r="G150" s="27">
        <f t="shared" si="14"/>
        <v>3</v>
      </c>
      <c r="H150" s="8"/>
      <c r="I150"/>
      <c r="J150" s="9" t="s">
        <v>708</v>
      </c>
      <c r="K150" s="9" t="s">
        <v>507</v>
      </c>
      <c r="L150" s="9" t="s">
        <v>712</v>
      </c>
      <c r="M150" s="9" t="s">
        <v>35</v>
      </c>
      <c r="N150"/>
      <c r="O150" s="8"/>
      <c r="P150" s="8"/>
      <c r="Q150" s="8"/>
      <c r="R150" s="8"/>
      <c r="S150" s="8"/>
      <c r="T150" s="8"/>
      <c r="U150" s="8"/>
    </row>
    <row r="151" spans="2:41" ht="19.899999999999999" customHeight="1" x14ac:dyDescent="0.35">
      <c r="B151" s="69" t="s">
        <v>49</v>
      </c>
      <c r="C151" s="23">
        <f>COUNTIFS(Data!Y:Y,J151,Data!C:C,stats!B151)</f>
        <v>0</v>
      </c>
      <c r="D151" s="6">
        <f>COUNTIFS(Data!Y:Y,K151,Data!C:C,stats!B151)</f>
        <v>0</v>
      </c>
      <c r="E151" s="6">
        <f>COUNTIFS(Data!Y:Y,L151,Data!C:C,stats!B151)</f>
        <v>0</v>
      </c>
      <c r="F151" s="24">
        <f>COUNTIFS(Data!Y:Y,M151,Data!C:C,stats!B151)</f>
        <v>0</v>
      </c>
      <c r="G151" s="27">
        <f t="shared" si="14"/>
        <v>0</v>
      </c>
      <c r="H151" s="8"/>
      <c r="I151"/>
      <c r="J151" s="9" t="s">
        <v>708</v>
      </c>
      <c r="K151" s="9" t="s">
        <v>507</v>
      </c>
      <c r="L151" s="9" t="s">
        <v>712</v>
      </c>
      <c r="M151" s="9" t="s">
        <v>35</v>
      </c>
      <c r="N151"/>
      <c r="O151" s="8"/>
      <c r="P151" s="8"/>
      <c r="Q151" s="8"/>
      <c r="R151" s="8"/>
      <c r="S151" s="8"/>
      <c r="T151" s="8"/>
      <c r="U151" s="8"/>
    </row>
    <row r="152" spans="2:41" ht="19.899999999999999" customHeight="1" x14ac:dyDescent="0.35">
      <c r="B152" s="69" t="s">
        <v>54</v>
      </c>
      <c r="C152" s="23">
        <f>COUNTIFS(Data!Y:Y,J152,Data!C:C,stats!B152)</f>
        <v>0</v>
      </c>
      <c r="D152" s="6">
        <f>COUNTIFS(Data!Y:Y,K152,Data!C:C,stats!B152)</f>
        <v>0</v>
      </c>
      <c r="E152" s="6">
        <f>COUNTIFS(Data!Y:Y,L152,Data!C:C,stats!B152)</f>
        <v>0</v>
      </c>
      <c r="F152" s="24">
        <f>COUNTIFS(Data!Y:Y,M152,Data!C:C,stats!B152)</f>
        <v>0</v>
      </c>
      <c r="G152" s="27">
        <f t="shared" si="14"/>
        <v>0</v>
      </c>
      <c r="H152" s="8"/>
      <c r="I152"/>
      <c r="J152" s="9" t="s">
        <v>708</v>
      </c>
      <c r="K152" s="9" t="s">
        <v>507</v>
      </c>
      <c r="L152" s="9" t="s">
        <v>712</v>
      </c>
      <c r="M152" s="9" t="s">
        <v>35</v>
      </c>
      <c r="N152"/>
      <c r="O152" s="8"/>
      <c r="P152" s="8"/>
      <c r="Q152" s="8"/>
      <c r="R152" s="8"/>
      <c r="S152" s="8"/>
      <c r="T152" s="8"/>
      <c r="U152" s="8"/>
    </row>
    <row r="153" spans="2:41" ht="19.899999999999999" customHeight="1" x14ac:dyDescent="0.35">
      <c r="B153" s="69" t="s">
        <v>47</v>
      </c>
      <c r="C153" s="23">
        <f>COUNTIFS(Data!Y:Y,J153,Data!C:C,stats!B153)</f>
        <v>0</v>
      </c>
      <c r="D153" s="6">
        <f>COUNTIFS(Data!Y:Y,K153,Data!C:C,stats!B153)</f>
        <v>0</v>
      </c>
      <c r="E153" s="6">
        <f>COUNTIFS(Data!Y:Y,L153,Data!C:C,stats!B153)</f>
        <v>0</v>
      </c>
      <c r="F153" s="24">
        <f>COUNTIFS(Data!Y:Y,M153,Data!C:C,stats!B153)</f>
        <v>0</v>
      </c>
      <c r="G153" s="27">
        <f t="shared" si="14"/>
        <v>0</v>
      </c>
      <c r="H153" s="8"/>
      <c r="I153"/>
      <c r="J153" s="9" t="s">
        <v>708</v>
      </c>
      <c r="K153" s="9" t="s">
        <v>507</v>
      </c>
      <c r="L153" s="9" t="s">
        <v>712</v>
      </c>
      <c r="M153" s="9" t="s">
        <v>35</v>
      </c>
      <c r="N153"/>
      <c r="O153" s="8"/>
      <c r="P153" s="8"/>
      <c r="Q153" s="8"/>
      <c r="R153" s="8"/>
      <c r="S153" s="8"/>
      <c r="T153" s="8"/>
      <c r="U153" s="8"/>
    </row>
    <row r="154" spans="2:41" ht="19.899999999999999" customHeight="1" x14ac:dyDescent="0.35">
      <c r="B154" s="69" t="s">
        <v>43</v>
      </c>
      <c r="C154" s="23">
        <f>COUNTIFS(Data!Y:Y,J154,Data!C:C,stats!B154)</f>
        <v>0</v>
      </c>
      <c r="D154" s="6">
        <f>COUNTIFS(Data!Y:Y,K154,Data!C:C,stats!B154)</f>
        <v>0</v>
      </c>
      <c r="E154" s="6">
        <f>COUNTIFS(Data!Y:Y,L154,Data!C:C,stats!B154)</f>
        <v>3</v>
      </c>
      <c r="F154" s="24">
        <f>COUNTIFS(Data!Y:Y,M154,Data!C:C,stats!B154)</f>
        <v>0</v>
      </c>
      <c r="G154" s="27">
        <f t="shared" si="14"/>
        <v>3</v>
      </c>
      <c r="H154" s="8"/>
      <c r="I154"/>
      <c r="J154" s="9" t="s">
        <v>708</v>
      </c>
      <c r="K154" s="9" t="s">
        <v>507</v>
      </c>
      <c r="L154" s="9" t="s">
        <v>712</v>
      </c>
      <c r="M154" s="9" t="s">
        <v>35</v>
      </c>
      <c r="N154"/>
      <c r="O154" s="8"/>
      <c r="P154" s="8"/>
      <c r="Q154" s="8"/>
      <c r="R154" s="8"/>
      <c r="S154" s="8"/>
      <c r="T154" s="8"/>
      <c r="U154" s="8"/>
    </row>
    <row r="155" spans="2:41" ht="19.899999999999999" customHeight="1" x14ac:dyDescent="0.35">
      <c r="B155" s="69" t="s">
        <v>46</v>
      </c>
      <c r="C155" s="23">
        <f>COUNTIFS(Data!Y:Y,J155,Data!C:C,stats!B155)</f>
        <v>0</v>
      </c>
      <c r="D155" s="6">
        <f>COUNTIFS(Data!Y:Y,K155,Data!C:C,stats!B155)</f>
        <v>0</v>
      </c>
      <c r="E155" s="6">
        <f>COUNTIFS(Data!Y:Y,L155,Data!C:C,stats!B155)</f>
        <v>1</v>
      </c>
      <c r="F155" s="24">
        <f>COUNTIFS(Data!Y:Y,M155,Data!C:C,stats!B155)</f>
        <v>0</v>
      </c>
      <c r="G155" s="27">
        <f t="shared" si="14"/>
        <v>1</v>
      </c>
      <c r="H155" s="8"/>
      <c r="I155"/>
      <c r="J155" s="9" t="s">
        <v>708</v>
      </c>
      <c r="K155" s="9" t="s">
        <v>507</v>
      </c>
      <c r="L155" s="9" t="s">
        <v>712</v>
      </c>
      <c r="M155" s="9" t="s">
        <v>35</v>
      </c>
      <c r="N155"/>
      <c r="O155" s="8"/>
      <c r="P155" s="8"/>
      <c r="Q155" s="8"/>
      <c r="R155" s="8"/>
      <c r="S155" s="8"/>
      <c r="T155" s="8"/>
      <c r="U155" s="8"/>
    </row>
    <row r="156" spans="2:41" ht="19.899999999999999" customHeight="1" x14ac:dyDescent="0.35">
      <c r="B156" s="69" t="s">
        <v>52</v>
      </c>
      <c r="C156" s="23">
        <f>COUNTIFS(Data!Y:Y,J156,Data!C:C,stats!B156)</f>
        <v>0</v>
      </c>
      <c r="D156" s="6">
        <f>COUNTIFS(Data!Y:Y,K156,Data!C:C,stats!B156)</f>
        <v>0</v>
      </c>
      <c r="E156" s="6">
        <f>COUNTIFS(Data!Y:Y,L156,Data!C:C,stats!B156)</f>
        <v>0</v>
      </c>
      <c r="F156" s="24">
        <f>COUNTIFS(Data!Y:Y,M156,Data!C:C,stats!B156)</f>
        <v>0</v>
      </c>
      <c r="G156" s="27">
        <f t="shared" si="14"/>
        <v>0</v>
      </c>
      <c r="H156" s="8"/>
      <c r="I156"/>
      <c r="J156" s="9" t="s">
        <v>708</v>
      </c>
      <c r="K156" s="9" t="s">
        <v>507</v>
      </c>
      <c r="L156" s="9" t="s">
        <v>712</v>
      </c>
      <c r="M156" s="9" t="s">
        <v>35</v>
      </c>
      <c r="N156"/>
      <c r="O156" s="8"/>
      <c r="P156" s="8"/>
      <c r="Q156" s="8"/>
      <c r="R156" s="8"/>
      <c r="S156" s="8"/>
      <c r="T156" s="8"/>
      <c r="U156" s="8"/>
    </row>
    <row r="157" spans="2:41" ht="19.899999999999999" customHeight="1" x14ac:dyDescent="0.35">
      <c r="B157" s="69" t="s">
        <v>55</v>
      </c>
      <c r="C157" s="23">
        <f>COUNTIFS(Data!Y:Y,J157,Data!C:C,stats!B157)</f>
        <v>0</v>
      </c>
      <c r="D157" s="6">
        <f>COUNTIFS(Data!Y:Y,K157,Data!C:C,stats!B157)</f>
        <v>0</v>
      </c>
      <c r="E157" s="6">
        <f>COUNTIFS(Data!Y:Y,L157,Data!C:C,stats!B157)</f>
        <v>0</v>
      </c>
      <c r="F157" s="24">
        <f>COUNTIFS(Data!Y:Y,M157,Data!C:C,stats!B157)</f>
        <v>0</v>
      </c>
      <c r="G157" s="27">
        <f t="shared" si="14"/>
        <v>0</v>
      </c>
      <c r="H157" s="8"/>
      <c r="I157"/>
      <c r="J157" s="9" t="s">
        <v>708</v>
      </c>
      <c r="K157" s="9" t="s">
        <v>507</v>
      </c>
      <c r="L157" s="9" t="s">
        <v>712</v>
      </c>
      <c r="M157" s="9" t="s">
        <v>35</v>
      </c>
      <c r="N157"/>
      <c r="O157" s="8"/>
      <c r="P157" s="8"/>
      <c r="Q157" s="8"/>
      <c r="R157" s="8"/>
      <c r="S157" s="8"/>
      <c r="T157" s="8"/>
      <c r="U157" s="8"/>
    </row>
    <row r="158" spans="2:41" ht="19.899999999999999" customHeight="1" x14ac:dyDescent="0.35">
      <c r="B158" s="69" t="s">
        <v>53</v>
      </c>
      <c r="C158" s="23">
        <f>COUNTIFS(Data!Y:Y,J158,Data!C:C,stats!B158)</f>
        <v>0</v>
      </c>
      <c r="D158" s="6">
        <f>COUNTIFS(Data!Y:Y,K158,Data!C:C,stats!B158)</f>
        <v>0</v>
      </c>
      <c r="E158" s="6">
        <f>COUNTIFS(Data!Y:Y,L158,Data!C:C,stats!B158)</f>
        <v>0</v>
      </c>
      <c r="F158" s="24">
        <f>COUNTIFS(Data!Y:Y,M158,Data!C:C,stats!B158)</f>
        <v>0</v>
      </c>
      <c r="G158" s="27">
        <f t="shared" si="14"/>
        <v>0</v>
      </c>
      <c r="H158" s="8"/>
      <c r="I158"/>
      <c r="J158" s="9" t="s">
        <v>708</v>
      </c>
      <c r="K158" s="9" t="s">
        <v>507</v>
      </c>
      <c r="L158" s="9" t="s">
        <v>712</v>
      </c>
      <c r="M158" s="9" t="s">
        <v>35</v>
      </c>
      <c r="N158"/>
      <c r="O158" s="8"/>
      <c r="P158" s="8"/>
      <c r="Q158" s="8"/>
      <c r="R158" s="8"/>
      <c r="S158" s="8"/>
      <c r="T158" s="8"/>
      <c r="U158" s="8"/>
    </row>
    <row r="159" spans="2:41" ht="19.899999999999999" customHeight="1" thickBot="1" x14ac:dyDescent="0.4">
      <c r="B159" s="69" t="s">
        <v>51</v>
      </c>
      <c r="C159" s="23">
        <f>COUNTIFS(Data!Y:Y,J159,Data!C:C,stats!B159)</f>
        <v>0</v>
      </c>
      <c r="D159" s="6">
        <f>COUNTIFS(Data!Y:Y,K159,Data!C:C,stats!B159)</f>
        <v>0</v>
      </c>
      <c r="E159" s="6">
        <f>COUNTIFS(Data!Y:Y,L159,Data!C:C,stats!B159)</f>
        <v>0</v>
      </c>
      <c r="F159" s="24">
        <f>COUNTIFS(Data!Y:Y,M159,Data!C:C,stats!B159)</f>
        <v>0</v>
      </c>
      <c r="G159" s="27">
        <f t="shared" si="14"/>
        <v>0</v>
      </c>
      <c r="H159" s="8"/>
      <c r="I159"/>
      <c r="J159" s="9" t="s">
        <v>708</v>
      </c>
      <c r="K159" s="9" t="s">
        <v>507</v>
      </c>
      <c r="L159" s="9" t="s">
        <v>712</v>
      </c>
      <c r="M159" s="9" t="s">
        <v>35</v>
      </c>
      <c r="N159"/>
      <c r="O159" s="8"/>
      <c r="P159" s="8"/>
      <c r="Q159" s="8"/>
      <c r="R159" s="8"/>
      <c r="S159" s="8"/>
      <c r="T159" s="8"/>
      <c r="U159" s="8"/>
    </row>
    <row r="160" spans="2:41" ht="19.899999999999999" customHeight="1" thickBot="1" x14ac:dyDescent="0.4">
      <c r="B160" s="70" t="s">
        <v>35</v>
      </c>
      <c r="C160" s="47">
        <f>COUNTIFS(Data!Y:Y,J160,Data!C:C,stats!B160)</f>
        <v>0</v>
      </c>
      <c r="D160" s="45">
        <f>COUNTIFS(Data!Y:Y,K160,Data!C:C,stats!B160)</f>
        <v>1</v>
      </c>
      <c r="E160" s="45">
        <f>COUNTIFS(Data!Y:Y,L160,Data!C:C,stats!B160)</f>
        <v>4</v>
      </c>
      <c r="F160" s="46">
        <f>COUNTIFS(Data!Y:Y,M160,Data!C:C,stats!B160)</f>
        <v>5</v>
      </c>
      <c r="G160" s="42">
        <f t="shared" si="14"/>
        <v>10</v>
      </c>
      <c r="H160" s="8"/>
      <c r="I160"/>
      <c r="J160" s="9" t="s">
        <v>708</v>
      </c>
      <c r="K160" s="9" t="s">
        <v>507</v>
      </c>
      <c r="L160" s="9" t="s">
        <v>712</v>
      </c>
      <c r="M160" s="9" t="s">
        <v>35</v>
      </c>
      <c r="N160"/>
      <c r="O160" s="8"/>
      <c r="P160" s="8"/>
      <c r="Q160" s="8"/>
      <c r="R160" s="8"/>
      <c r="S160" s="8"/>
      <c r="T160" s="8"/>
      <c r="U160" s="8"/>
      <c r="AO160" s="17">
        <v>17</v>
      </c>
    </row>
    <row r="161" spans="1:21" ht="19.899999999999999" customHeight="1" thickBot="1" x14ac:dyDescent="0.4">
      <c r="B161" s="26" t="s">
        <v>786</v>
      </c>
      <c r="C161" s="35">
        <f>SUM(C140:C160)</f>
        <v>2</v>
      </c>
      <c r="D161" s="32">
        <f>SUM(D140:D160)</f>
        <v>61</v>
      </c>
      <c r="E161" s="32">
        <f>SUM(E140:E160)</f>
        <v>50</v>
      </c>
      <c r="F161" s="33">
        <f>SUM(F140:F160)</f>
        <v>7</v>
      </c>
      <c r="G161" s="2">
        <f>SUM(G140:G160)</f>
        <v>120</v>
      </c>
      <c r="H161" s="8"/>
      <c r="I161"/>
      <c r="J161" s="9"/>
      <c r="K161" s="9"/>
      <c r="L161" s="9"/>
      <c r="M161" s="9"/>
      <c r="N161"/>
      <c r="O161" s="8"/>
      <c r="P161" s="8"/>
      <c r="Q161" s="8"/>
      <c r="R161" s="8"/>
      <c r="S161" s="8"/>
      <c r="T161" s="8"/>
      <c r="U161" s="8"/>
    </row>
    <row r="162" spans="1:21" ht="40.15" customHeight="1" thickBot="1" x14ac:dyDescent="0.4">
      <c r="B162" s="145" t="s">
        <v>787</v>
      </c>
      <c r="C162" s="146"/>
      <c r="D162" s="146"/>
      <c r="E162" s="146"/>
      <c r="F162" s="146"/>
      <c r="G162" s="147"/>
      <c r="H162" s="8"/>
      <c r="I162"/>
      <c r="J162"/>
      <c r="K162"/>
      <c r="L162"/>
      <c r="M162"/>
      <c r="N162"/>
      <c r="O162" s="8"/>
      <c r="P162" s="8"/>
      <c r="Q162" s="8"/>
      <c r="R162" s="8"/>
      <c r="S162" s="8"/>
      <c r="T162" s="8"/>
      <c r="U162" s="8"/>
    </row>
    <row r="163" spans="1:21" ht="19.899999999999999" customHeight="1" thickBot="1" x14ac:dyDescent="0.4"/>
    <row r="164" spans="1:21" ht="19.5" customHeight="1" thickBot="1" x14ac:dyDescent="0.4">
      <c r="A164" s="17">
        <v>11</v>
      </c>
      <c r="B164" s="133" t="s">
        <v>826</v>
      </c>
      <c r="C164" s="134"/>
      <c r="D164" s="134"/>
      <c r="E164" s="135"/>
      <c r="F164"/>
      <c r="G164"/>
    </row>
    <row r="165" spans="1:21" ht="19.5" customHeight="1" thickBot="1" x14ac:dyDescent="0.4">
      <c r="A165" s="17" t="s">
        <v>5</v>
      </c>
      <c r="B165" s="130" t="s">
        <v>805</v>
      </c>
      <c r="C165" s="131"/>
      <c r="D165" s="131"/>
      <c r="E165" s="132"/>
      <c r="F165"/>
      <c r="G165"/>
    </row>
    <row r="166" spans="1:21" ht="19.899999999999999" customHeight="1" thickBot="1" x14ac:dyDescent="0.4">
      <c r="B166" s="50"/>
      <c r="C166" s="59" t="s">
        <v>220</v>
      </c>
      <c r="D166" s="61" t="s">
        <v>225</v>
      </c>
      <c r="E166" s="26" t="s">
        <v>786</v>
      </c>
      <c r="F166"/>
      <c r="G166"/>
      <c r="H166"/>
      <c r="I166"/>
      <c r="J166"/>
    </row>
    <row r="167" spans="1:21" ht="19.899999999999999" customHeight="1" x14ac:dyDescent="0.35">
      <c r="B167" s="71" t="s">
        <v>36</v>
      </c>
      <c r="C167" s="23">
        <f>COUNTIFS(Data!K:K,H167,Data!C:C,stats!B167)</f>
        <v>74</v>
      </c>
      <c r="D167" s="24">
        <f>COUNTIFS(Data!K:K,I167,Data!C:C,stats!B167)</f>
        <v>9</v>
      </c>
      <c r="E167" s="27">
        <f t="shared" ref="E167:E185" si="15">SUM(C167:D167)</f>
        <v>83</v>
      </c>
      <c r="F167"/>
      <c r="G167"/>
      <c r="H167" s="9" t="s">
        <v>220</v>
      </c>
      <c r="I167" s="9" t="s">
        <v>225</v>
      </c>
      <c r="J167"/>
    </row>
    <row r="168" spans="1:21" ht="19.899999999999999" customHeight="1" x14ac:dyDescent="0.35">
      <c r="B168" s="69" t="s">
        <v>39</v>
      </c>
      <c r="C168" s="23">
        <f>COUNTIFS(Data!K:K,H168,Data!C:C,stats!B168)</f>
        <v>7</v>
      </c>
      <c r="D168" s="24">
        <f>COUNTIFS(Data!K:K,I168,Data!C:C,stats!B168)</f>
        <v>2</v>
      </c>
      <c r="E168" s="27">
        <f t="shared" si="15"/>
        <v>9</v>
      </c>
      <c r="F168"/>
      <c r="G168"/>
      <c r="H168" s="9" t="s">
        <v>220</v>
      </c>
      <c r="I168" s="9" t="s">
        <v>225</v>
      </c>
      <c r="J168"/>
    </row>
    <row r="169" spans="1:21" ht="19.899999999999999" customHeight="1" x14ac:dyDescent="0.35">
      <c r="B169" s="69" t="s">
        <v>40</v>
      </c>
      <c r="C169" s="23">
        <f>COUNTIFS(Data!K:K,H169,Data!C:C,stats!B169)</f>
        <v>3</v>
      </c>
      <c r="D169" s="24">
        <f>COUNTIFS(Data!K:K,I169,Data!C:C,stats!B169)</f>
        <v>1</v>
      </c>
      <c r="E169" s="27">
        <f t="shared" si="15"/>
        <v>4</v>
      </c>
      <c r="F169"/>
      <c r="G169"/>
      <c r="H169" s="9" t="s">
        <v>220</v>
      </c>
      <c r="I169" s="9" t="s">
        <v>225</v>
      </c>
      <c r="J169"/>
    </row>
    <row r="170" spans="1:21" ht="19.899999999999999" customHeight="1" x14ac:dyDescent="0.35">
      <c r="B170" s="69" t="s">
        <v>50</v>
      </c>
      <c r="C170" s="23">
        <f>COUNTIFS(Data!K:K,H170,Data!C:C,stats!B170)</f>
        <v>1</v>
      </c>
      <c r="D170" s="24">
        <f>COUNTIFS(Data!K:K,I170,Data!C:C,stats!B170)</f>
        <v>1</v>
      </c>
      <c r="E170" s="27">
        <f t="shared" si="15"/>
        <v>2</v>
      </c>
      <c r="F170"/>
      <c r="G170"/>
      <c r="H170" s="9" t="s">
        <v>220</v>
      </c>
      <c r="I170" s="9" t="s">
        <v>225</v>
      </c>
      <c r="J170"/>
    </row>
    <row r="171" spans="1:21" ht="19.899999999999999" customHeight="1" x14ac:dyDescent="0.35">
      <c r="B171" s="69" t="s">
        <v>37</v>
      </c>
      <c r="C171" s="23">
        <f>COUNTIFS(Data!K:K,H171,Data!C:C,stats!B171)</f>
        <v>3</v>
      </c>
      <c r="D171" s="24">
        <f>COUNTIFS(Data!K:K,I171,Data!C:C,stats!B171)</f>
        <v>0</v>
      </c>
      <c r="E171" s="27">
        <f t="shared" si="15"/>
        <v>3</v>
      </c>
      <c r="F171"/>
      <c r="G171"/>
      <c r="H171" s="9" t="s">
        <v>220</v>
      </c>
      <c r="I171" s="9" t="s">
        <v>225</v>
      </c>
      <c r="J171"/>
    </row>
    <row r="172" spans="1:21" ht="19.899999999999999" customHeight="1" x14ac:dyDescent="0.35">
      <c r="B172" s="69" t="s">
        <v>41</v>
      </c>
      <c r="C172" s="23">
        <f>COUNTIFS(Data!K:K,H172,Data!C:C,stats!B172)</f>
        <v>1</v>
      </c>
      <c r="D172" s="24">
        <f>COUNTIFS(Data!K:K,I172,Data!C:C,stats!B172)</f>
        <v>0</v>
      </c>
      <c r="E172" s="27">
        <f t="shared" si="15"/>
        <v>1</v>
      </c>
      <c r="F172"/>
      <c r="G172"/>
      <c r="H172" s="9" t="s">
        <v>220</v>
      </c>
      <c r="I172" s="9" t="s">
        <v>225</v>
      </c>
      <c r="J172"/>
    </row>
    <row r="173" spans="1:21" ht="19.899999999999999" customHeight="1" x14ac:dyDescent="0.35">
      <c r="B173" s="69" t="s">
        <v>38</v>
      </c>
      <c r="C173" s="23">
        <f>COUNTIFS(Data!K:K,H173,Data!C:C,stats!B173)</f>
        <v>0</v>
      </c>
      <c r="D173" s="24">
        <f>COUNTIFS(Data!K:K,I173,Data!C:C,stats!B173)</f>
        <v>0</v>
      </c>
      <c r="E173" s="27">
        <f t="shared" si="15"/>
        <v>0</v>
      </c>
      <c r="F173"/>
      <c r="G173"/>
      <c r="H173" s="9" t="s">
        <v>220</v>
      </c>
      <c r="I173" s="9" t="s">
        <v>225</v>
      </c>
      <c r="J173"/>
    </row>
    <row r="174" spans="1:21" ht="19.899999999999999" customHeight="1" x14ac:dyDescent="0.35">
      <c r="B174" s="69" t="s">
        <v>45</v>
      </c>
      <c r="C174" s="23">
        <f>COUNTIFS(Data!K:K,H174,Data!C:C,stats!B174)</f>
        <v>0</v>
      </c>
      <c r="D174" s="24">
        <f>COUNTIFS(Data!K:K,I174,Data!C:C,stats!B174)</f>
        <v>0</v>
      </c>
      <c r="E174" s="27">
        <f t="shared" si="15"/>
        <v>0</v>
      </c>
      <c r="F174"/>
      <c r="G174"/>
      <c r="H174" s="9" t="s">
        <v>220</v>
      </c>
      <c r="I174" s="9" t="s">
        <v>225</v>
      </c>
      <c r="J174"/>
    </row>
    <row r="175" spans="1:21" ht="19.899999999999999" customHeight="1" x14ac:dyDescent="0.35">
      <c r="B175" s="69" t="s">
        <v>44</v>
      </c>
      <c r="C175" s="23">
        <f>COUNTIFS(Data!K:K,H175,Data!C:C,stats!B175)</f>
        <v>0</v>
      </c>
      <c r="D175" s="24">
        <f>COUNTIFS(Data!K:K,I175,Data!C:C,stats!B175)</f>
        <v>0</v>
      </c>
      <c r="E175" s="27">
        <f t="shared" si="15"/>
        <v>0</v>
      </c>
      <c r="F175"/>
      <c r="G175"/>
      <c r="H175" s="9" t="s">
        <v>220</v>
      </c>
      <c r="I175" s="9" t="s">
        <v>225</v>
      </c>
      <c r="J175"/>
    </row>
    <row r="176" spans="1:21" ht="19.899999999999999" customHeight="1" x14ac:dyDescent="0.35">
      <c r="B176" s="69" t="s">
        <v>42</v>
      </c>
      <c r="C176" s="23">
        <f>COUNTIFS(Data!K:K,H176,Data!C:C,stats!B176)</f>
        <v>1</v>
      </c>
      <c r="D176" s="24">
        <f>COUNTIFS(Data!K:K,I176,Data!C:C,stats!B176)</f>
        <v>0</v>
      </c>
      <c r="E176" s="27">
        <f t="shared" si="15"/>
        <v>1</v>
      </c>
      <c r="F176"/>
      <c r="G176"/>
      <c r="H176" s="9" t="s">
        <v>220</v>
      </c>
      <c r="I176" s="9" t="s">
        <v>225</v>
      </c>
      <c r="J176"/>
    </row>
    <row r="177" spans="1:41" ht="19.899999999999999" customHeight="1" thickBot="1" x14ac:dyDescent="0.4">
      <c r="B177" s="69" t="s">
        <v>48</v>
      </c>
      <c r="C177" s="23">
        <f>COUNTIFS(Data!K:K,H177,Data!C:C,stats!B177)</f>
        <v>1</v>
      </c>
      <c r="D177" s="24">
        <f>COUNTIFS(Data!K:K,I177,Data!C:C,stats!B177)</f>
        <v>2</v>
      </c>
      <c r="E177" s="27">
        <f t="shared" si="15"/>
        <v>3</v>
      </c>
      <c r="F177"/>
      <c r="G177"/>
      <c r="H177" s="9" t="s">
        <v>220</v>
      </c>
      <c r="I177" s="9" t="s">
        <v>225</v>
      </c>
      <c r="J177"/>
    </row>
    <row r="178" spans="1:41" ht="19.899999999999999" customHeight="1" thickBot="1" x14ac:dyDescent="0.4">
      <c r="B178" s="69" t="s">
        <v>49</v>
      </c>
      <c r="C178" s="23">
        <f>COUNTIFS(Data!K:K,H178,Data!C:C,stats!B178)</f>
        <v>0</v>
      </c>
      <c r="D178" s="24">
        <f>COUNTIFS(Data!K:K,I178,Data!C:C,stats!B178)</f>
        <v>0</v>
      </c>
      <c r="E178" s="27">
        <f t="shared" si="15"/>
        <v>0</v>
      </c>
      <c r="F178"/>
      <c r="G178"/>
      <c r="H178" s="9" t="s">
        <v>220</v>
      </c>
      <c r="I178" s="9" t="s">
        <v>225</v>
      </c>
      <c r="J178"/>
      <c r="AO178" s="17">
        <v>18</v>
      </c>
    </row>
    <row r="179" spans="1:41" ht="19.899999999999999" customHeight="1" x14ac:dyDescent="0.35">
      <c r="B179" s="69" t="s">
        <v>54</v>
      </c>
      <c r="C179" s="23">
        <f>COUNTIFS(Data!K:K,H179,Data!C:C,stats!B179)</f>
        <v>0</v>
      </c>
      <c r="D179" s="24">
        <f>COUNTIFS(Data!K:K,I179,Data!C:C,stats!B179)</f>
        <v>0</v>
      </c>
      <c r="E179" s="27">
        <f t="shared" si="15"/>
        <v>0</v>
      </c>
      <c r="F179"/>
      <c r="G179"/>
      <c r="H179" s="9" t="s">
        <v>220</v>
      </c>
      <c r="I179" s="9" t="s">
        <v>225</v>
      </c>
      <c r="J179"/>
    </row>
    <row r="180" spans="1:41" ht="19.899999999999999" customHeight="1" x14ac:dyDescent="0.35">
      <c r="B180" s="69" t="s">
        <v>47</v>
      </c>
      <c r="C180" s="23">
        <f>COUNTIFS(Data!K:K,H180,Data!C:C,stats!B180)</f>
        <v>0</v>
      </c>
      <c r="D180" s="24">
        <f>COUNTIFS(Data!K:K,I180,Data!C:C,stats!B180)</f>
        <v>0</v>
      </c>
      <c r="E180" s="27">
        <f t="shared" si="15"/>
        <v>0</v>
      </c>
      <c r="F180"/>
      <c r="G180"/>
      <c r="H180" s="9" t="s">
        <v>220</v>
      </c>
      <c r="I180" s="9" t="s">
        <v>225</v>
      </c>
      <c r="J180"/>
    </row>
    <row r="181" spans="1:41" ht="19.899999999999999" customHeight="1" x14ac:dyDescent="0.35">
      <c r="B181" s="69" t="s">
        <v>43</v>
      </c>
      <c r="C181" s="23">
        <f>COUNTIFS(Data!K:K,H181,Data!C:C,stats!B181)</f>
        <v>3</v>
      </c>
      <c r="D181" s="24">
        <f>COUNTIFS(Data!K:K,I181,Data!C:C,stats!B181)</f>
        <v>0</v>
      </c>
      <c r="E181" s="27">
        <f t="shared" si="15"/>
        <v>3</v>
      </c>
      <c r="F181"/>
      <c r="G181"/>
      <c r="H181" s="9" t="s">
        <v>220</v>
      </c>
      <c r="I181" s="9" t="s">
        <v>225</v>
      </c>
      <c r="J181"/>
    </row>
    <row r="182" spans="1:41" ht="19.899999999999999" customHeight="1" x14ac:dyDescent="0.35">
      <c r="B182" s="69" t="s">
        <v>46</v>
      </c>
      <c r="C182" s="23">
        <f>COUNTIFS(Data!K:K,H182,Data!C:C,stats!B182)</f>
        <v>0</v>
      </c>
      <c r="D182" s="24">
        <f>COUNTIFS(Data!K:K,I182,Data!C:C,stats!B182)</f>
        <v>1</v>
      </c>
      <c r="E182" s="27">
        <f t="shared" si="15"/>
        <v>1</v>
      </c>
      <c r="F182"/>
      <c r="G182"/>
      <c r="H182" s="9" t="s">
        <v>220</v>
      </c>
      <c r="I182" s="9" t="s">
        <v>225</v>
      </c>
      <c r="J182"/>
    </row>
    <row r="183" spans="1:41" ht="19.899999999999999" customHeight="1" x14ac:dyDescent="0.35">
      <c r="B183" s="69" t="s">
        <v>52</v>
      </c>
      <c r="C183" s="23">
        <f>COUNTIFS(Data!K:K,H183,Data!C:C,stats!B183)</f>
        <v>0</v>
      </c>
      <c r="D183" s="24">
        <f>COUNTIFS(Data!K:K,I183,Data!C:C,stats!B183)</f>
        <v>0</v>
      </c>
      <c r="E183" s="27">
        <f t="shared" si="15"/>
        <v>0</v>
      </c>
      <c r="F183"/>
      <c r="G183"/>
      <c r="H183" s="9" t="s">
        <v>220</v>
      </c>
      <c r="I183" s="9" t="s">
        <v>225</v>
      </c>
      <c r="J183"/>
    </row>
    <row r="184" spans="1:41" ht="19.899999999999999" customHeight="1" x14ac:dyDescent="0.35">
      <c r="B184" s="69" t="s">
        <v>55</v>
      </c>
      <c r="C184" s="23">
        <f>COUNTIFS(Data!K:K,H184,Data!C:C,stats!B184)</f>
        <v>0</v>
      </c>
      <c r="D184" s="24">
        <f>COUNTIFS(Data!K:K,I184,Data!C:C,stats!B184)</f>
        <v>0</v>
      </c>
      <c r="E184" s="27">
        <f t="shared" si="15"/>
        <v>0</v>
      </c>
      <c r="F184"/>
      <c r="G184"/>
      <c r="H184" s="9" t="s">
        <v>220</v>
      </c>
      <c r="I184" s="9" t="s">
        <v>225</v>
      </c>
      <c r="J184"/>
    </row>
    <row r="185" spans="1:41" ht="19.899999999999999" customHeight="1" x14ac:dyDescent="0.35">
      <c r="B185" s="69" t="s">
        <v>53</v>
      </c>
      <c r="C185" s="23">
        <f>COUNTIFS(Data!K:K,H185,Data!C:C,stats!B185)</f>
        <v>0</v>
      </c>
      <c r="D185" s="24">
        <f>COUNTIFS(Data!K:K,I185,Data!C:C,stats!B185)</f>
        <v>0</v>
      </c>
      <c r="E185" s="27">
        <f t="shared" si="15"/>
        <v>0</v>
      </c>
      <c r="F185"/>
      <c r="G185"/>
      <c r="H185" s="9" t="s">
        <v>220</v>
      </c>
      <c r="I185" s="9" t="s">
        <v>225</v>
      </c>
      <c r="J185"/>
    </row>
    <row r="186" spans="1:41" ht="19.899999999999999" customHeight="1" x14ac:dyDescent="0.35">
      <c r="B186" s="69" t="s">
        <v>51</v>
      </c>
      <c r="C186" s="23">
        <f>COUNTIFS(Data!K:K,H186,Data!C:C,stats!B186)</f>
        <v>0</v>
      </c>
      <c r="D186" s="24">
        <f>COUNTIFS(Data!K:K,I186,Data!C:C,stats!B186)</f>
        <v>0</v>
      </c>
      <c r="E186" s="27">
        <f>SUM(C186:D186)</f>
        <v>0</v>
      </c>
      <c r="F186"/>
      <c r="G186"/>
      <c r="H186" s="9" t="s">
        <v>220</v>
      </c>
      <c r="I186" s="9" t="s">
        <v>225</v>
      </c>
      <c r="J186"/>
    </row>
    <row r="187" spans="1:41" ht="19.899999999999999" customHeight="1" thickBot="1" x14ac:dyDescent="0.4">
      <c r="B187" s="70" t="s">
        <v>35</v>
      </c>
      <c r="C187" s="47">
        <f>COUNTIFS(Data!K:K,H187,Data!C:C,stats!B187)</f>
        <v>8</v>
      </c>
      <c r="D187" s="46">
        <f>COUNTIFS(Data!K:K,I187,Data!C:C,stats!B187)</f>
        <v>2</v>
      </c>
      <c r="E187" s="42">
        <f>SUM(C187:D187)</f>
        <v>10</v>
      </c>
      <c r="F187"/>
      <c r="G187"/>
      <c r="H187" s="9" t="s">
        <v>220</v>
      </c>
      <c r="I187" s="9" t="s">
        <v>225</v>
      </c>
      <c r="J187"/>
    </row>
    <row r="188" spans="1:41" ht="19.899999999999999" customHeight="1" thickBot="1" x14ac:dyDescent="0.4">
      <c r="B188" s="26" t="s">
        <v>786</v>
      </c>
      <c r="C188" s="35">
        <f>SUM(C167:C187)</f>
        <v>102</v>
      </c>
      <c r="D188" s="36">
        <f>SUM(D167:D187)</f>
        <v>18</v>
      </c>
      <c r="E188" s="2">
        <f>SUM(E167:E187)</f>
        <v>120</v>
      </c>
      <c r="F188"/>
      <c r="G188"/>
      <c r="H188"/>
      <c r="I188"/>
      <c r="J188"/>
    </row>
    <row r="189" spans="1:41" ht="55.15" customHeight="1" thickBot="1" x14ac:dyDescent="0.4">
      <c r="B189" s="145" t="s">
        <v>787</v>
      </c>
      <c r="C189" s="146"/>
      <c r="D189" s="146"/>
      <c r="E189" s="147"/>
      <c r="F189"/>
      <c r="G189"/>
    </row>
    <row r="190" spans="1:41" ht="19.899999999999999" customHeight="1" thickBot="1" x14ac:dyDescent="0.4"/>
    <row r="191" spans="1:41" ht="40.15" customHeight="1" thickBot="1" x14ac:dyDescent="0.4">
      <c r="A191" s="17">
        <v>12</v>
      </c>
      <c r="B191" s="133" t="s">
        <v>826</v>
      </c>
      <c r="C191" s="134"/>
      <c r="D191" s="134"/>
      <c r="E191" s="135"/>
      <c r="F191"/>
      <c r="G191"/>
    </row>
    <row r="192" spans="1:41" ht="30" customHeight="1" thickBot="1" x14ac:dyDescent="0.4">
      <c r="A192" s="17" t="s">
        <v>5</v>
      </c>
      <c r="B192" s="130" t="s">
        <v>819</v>
      </c>
      <c r="C192" s="131"/>
      <c r="D192" s="131"/>
      <c r="E192" s="132"/>
      <c r="F192"/>
      <c r="G192"/>
    </row>
    <row r="193" spans="2:41" ht="19.899999999999999" customHeight="1" thickBot="1" x14ac:dyDescent="0.4">
      <c r="B193" s="50"/>
      <c r="C193" s="59" t="s">
        <v>218</v>
      </c>
      <c r="D193" s="61" t="s">
        <v>219</v>
      </c>
      <c r="E193" s="26" t="s">
        <v>786</v>
      </c>
      <c r="F193"/>
      <c r="G193"/>
      <c r="H193"/>
      <c r="I193"/>
    </row>
    <row r="194" spans="2:41" ht="19.899999999999999" customHeight="1" x14ac:dyDescent="0.35">
      <c r="B194" s="71" t="s">
        <v>36</v>
      </c>
      <c r="C194" s="23">
        <f>COUNTIFS(Data!L:L,H194,Data!C:C,stats!B194)</f>
        <v>83</v>
      </c>
      <c r="D194" s="24">
        <f>COUNTIFS(Data!L:L,I194,Data!C:C,stats!B194)</f>
        <v>0</v>
      </c>
      <c r="E194" s="27">
        <f t="shared" ref="E194:E212" si="16">SUM(C194:D194)</f>
        <v>83</v>
      </c>
      <c r="F194"/>
      <c r="G194"/>
      <c r="H194" s="9" t="s">
        <v>218</v>
      </c>
      <c r="I194" s="9" t="s">
        <v>219</v>
      </c>
    </row>
    <row r="195" spans="2:41" ht="19.899999999999999" customHeight="1" thickBot="1" x14ac:dyDescent="0.4">
      <c r="B195" s="69" t="s">
        <v>39</v>
      </c>
      <c r="C195" s="23">
        <f>COUNTIFS(Data!L:L,H195,Data!C:C,stats!B195)</f>
        <v>9</v>
      </c>
      <c r="D195" s="24">
        <f>COUNTIFS(Data!L:L,I195,Data!C:C,stats!B195)</f>
        <v>0</v>
      </c>
      <c r="E195" s="27">
        <f t="shared" si="16"/>
        <v>9</v>
      </c>
      <c r="F195"/>
      <c r="G195"/>
      <c r="H195" s="9" t="s">
        <v>218</v>
      </c>
      <c r="I195" s="9" t="s">
        <v>219</v>
      </c>
    </row>
    <row r="196" spans="2:41" ht="19.899999999999999" customHeight="1" thickBot="1" x14ac:dyDescent="0.4">
      <c r="B196" s="69" t="s">
        <v>40</v>
      </c>
      <c r="C196" s="23">
        <f>COUNTIFS(Data!L:L,H196,Data!C:C,stats!B196)</f>
        <v>4</v>
      </c>
      <c r="D196" s="24">
        <f>COUNTIFS(Data!L:L,I196,Data!C:C,stats!B196)</f>
        <v>0</v>
      </c>
      <c r="E196" s="27">
        <f t="shared" si="16"/>
        <v>4</v>
      </c>
      <c r="F196"/>
      <c r="G196"/>
      <c r="H196" s="9" t="s">
        <v>218</v>
      </c>
      <c r="I196" s="9" t="s">
        <v>219</v>
      </c>
      <c r="AO196" s="17">
        <v>19</v>
      </c>
    </row>
    <row r="197" spans="2:41" ht="19.899999999999999" customHeight="1" x14ac:dyDescent="0.35">
      <c r="B197" s="69" t="s">
        <v>50</v>
      </c>
      <c r="C197" s="23">
        <f>COUNTIFS(Data!L:L,H197,Data!C:C,stats!B197)</f>
        <v>2</v>
      </c>
      <c r="D197" s="24">
        <f>COUNTIFS(Data!L:L,I197,Data!C:C,stats!B197)</f>
        <v>0</v>
      </c>
      <c r="E197" s="27">
        <f t="shared" si="16"/>
        <v>2</v>
      </c>
      <c r="F197"/>
      <c r="G197"/>
      <c r="H197" s="9" t="s">
        <v>218</v>
      </c>
      <c r="I197" s="9" t="s">
        <v>219</v>
      </c>
    </row>
    <row r="198" spans="2:41" ht="19.899999999999999" customHeight="1" x14ac:dyDescent="0.35">
      <c r="B198" s="69" t="s">
        <v>37</v>
      </c>
      <c r="C198" s="23">
        <f>COUNTIFS(Data!L:L,H198,Data!C:C,stats!B198)</f>
        <v>3</v>
      </c>
      <c r="D198" s="24">
        <f>COUNTIFS(Data!L:L,I198,Data!C:C,stats!B198)</f>
        <v>0</v>
      </c>
      <c r="E198" s="27">
        <f t="shared" si="16"/>
        <v>3</v>
      </c>
      <c r="F198"/>
      <c r="G198"/>
      <c r="H198" s="9" t="s">
        <v>218</v>
      </c>
      <c r="I198" s="9" t="s">
        <v>219</v>
      </c>
    </row>
    <row r="199" spans="2:41" ht="19.899999999999999" customHeight="1" x14ac:dyDescent="0.35">
      <c r="B199" s="69" t="s">
        <v>41</v>
      </c>
      <c r="C199" s="23">
        <f>COUNTIFS(Data!L:L,H199,Data!C:C,stats!B199)</f>
        <v>0</v>
      </c>
      <c r="D199" s="24">
        <f>COUNTIFS(Data!L:L,I199,Data!C:C,stats!B199)</f>
        <v>1</v>
      </c>
      <c r="E199" s="27">
        <f t="shared" si="16"/>
        <v>1</v>
      </c>
      <c r="F199"/>
      <c r="G199"/>
      <c r="H199" s="9" t="s">
        <v>218</v>
      </c>
      <c r="I199" s="9" t="s">
        <v>219</v>
      </c>
    </row>
    <row r="200" spans="2:41" ht="19.899999999999999" customHeight="1" x14ac:dyDescent="0.35">
      <c r="B200" s="69" t="s">
        <v>38</v>
      </c>
      <c r="C200" s="23">
        <f>COUNTIFS(Data!L:L,H200,Data!C:C,stats!B200)</f>
        <v>0</v>
      </c>
      <c r="D200" s="24">
        <f>COUNTIFS(Data!L:L,I200,Data!C:C,stats!B200)</f>
        <v>0</v>
      </c>
      <c r="E200" s="27">
        <f t="shared" si="16"/>
        <v>0</v>
      </c>
      <c r="F200"/>
      <c r="G200"/>
      <c r="H200" s="9" t="s">
        <v>218</v>
      </c>
      <c r="I200" s="9" t="s">
        <v>219</v>
      </c>
    </row>
    <row r="201" spans="2:41" ht="19.899999999999999" customHeight="1" x14ac:dyDescent="0.35">
      <c r="B201" s="69" t="s">
        <v>45</v>
      </c>
      <c r="C201" s="23">
        <f>COUNTIFS(Data!L:L,H201,Data!C:C,stats!B201)</f>
        <v>0</v>
      </c>
      <c r="D201" s="24">
        <f>COUNTIFS(Data!L:L,I201,Data!C:C,stats!B201)</f>
        <v>0</v>
      </c>
      <c r="E201" s="27">
        <f t="shared" si="16"/>
        <v>0</v>
      </c>
      <c r="F201"/>
      <c r="G201"/>
      <c r="H201" s="9" t="s">
        <v>218</v>
      </c>
      <c r="I201" s="9" t="s">
        <v>219</v>
      </c>
    </row>
    <row r="202" spans="2:41" ht="19.899999999999999" customHeight="1" x14ac:dyDescent="0.35">
      <c r="B202" s="69" t="s">
        <v>44</v>
      </c>
      <c r="C202" s="23">
        <f>COUNTIFS(Data!L:L,H202,Data!C:C,stats!B202)</f>
        <v>0</v>
      </c>
      <c r="D202" s="24">
        <f>COUNTIFS(Data!L:L,I202,Data!C:C,stats!B202)</f>
        <v>0</v>
      </c>
      <c r="E202" s="27">
        <f t="shared" si="16"/>
        <v>0</v>
      </c>
      <c r="F202"/>
      <c r="G202"/>
      <c r="H202" s="9" t="s">
        <v>218</v>
      </c>
      <c r="I202" s="9" t="s">
        <v>219</v>
      </c>
    </row>
    <row r="203" spans="2:41" ht="19.899999999999999" customHeight="1" x14ac:dyDescent="0.35">
      <c r="B203" s="69" t="s">
        <v>42</v>
      </c>
      <c r="C203" s="23">
        <f>COUNTIFS(Data!L:L,H203,Data!C:C,stats!B203)</f>
        <v>1</v>
      </c>
      <c r="D203" s="24">
        <f>COUNTIFS(Data!L:L,I203,Data!C:C,stats!B203)</f>
        <v>0</v>
      </c>
      <c r="E203" s="27">
        <f t="shared" si="16"/>
        <v>1</v>
      </c>
      <c r="F203"/>
      <c r="G203"/>
      <c r="H203" s="9" t="s">
        <v>218</v>
      </c>
      <c r="I203" s="9" t="s">
        <v>219</v>
      </c>
    </row>
    <row r="204" spans="2:41" ht="19.899999999999999" customHeight="1" x14ac:dyDescent="0.35">
      <c r="B204" s="69" t="s">
        <v>48</v>
      </c>
      <c r="C204" s="23">
        <f>COUNTIFS(Data!L:L,H204,Data!C:C,stats!B204)</f>
        <v>3</v>
      </c>
      <c r="D204" s="24">
        <f>COUNTIFS(Data!L:L,I204,Data!C:C,stats!B204)</f>
        <v>0</v>
      </c>
      <c r="E204" s="27">
        <f t="shared" si="16"/>
        <v>3</v>
      </c>
      <c r="F204"/>
      <c r="G204"/>
      <c r="H204" s="9" t="s">
        <v>218</v>
      </c>
      <c r="I204" s="9" t="s">
        <v>219</v>
      </c>
    </row>
    <row r="205" spans="2:41" ht="19.899999999999999" customHeight="1" x14ac:dyDescent="0.35">
      <c r="B205" s="69" t="s">
        <v>49</v>
      </c>
      <c r="C205" s="23">
        <f>COUNTIFS(Data!L:L,H205,Data!C:C,stats!B205)</f>
        <v>0</v>
      </c>
      <c r="D205" s="24">
        <f>COUNTIFS(Data!L:L,I205,Data!C:C,stats!B205)</f>
        <v>0</v>
      </c>
      <c r="E205" s="27">
        <f t="shared" si="16"/>
        <v>0</v>
      </c>
      <c r="F205"/>
      <c r="G205"/>
      <c r="H205" s="9" t="s">
        <v>218</v>
      </c>
      <c r="I205" s="9" t="s">
        <v>219</v>
      </c>
    </row>
    <row r="206" spans="2:41" ht="19.899999999999999" customHeight="1" x14ac:dyDescent="0.35">
      <c r="B206" s="69" t="s">
        <v>54</v>
      </c>
      <c r="C206" s="23">
        <f>COUNTIFS(Data!L:L,H206,Data!C:C,stats!B206)</f>
        <v>0</v>
      </c>
      <c r="D206" s="24">
        <f>COUNTIFS(Data!L:L,I206,Data!C:C,stats!B206)</f>
        <v>0</v>
      </c>
      <c r="E206" s="27">
        <f t="shared" si="16"/>
        <v>0</v>
      </c>
      <c r="F206"/>
      <c r="G206"/>
      <c r="H206" s="9" t="s">
        <v>218</v>
      </c>
      <c r="I206" s="9" t="s">
        <v>219</v>
      </c>
    </row>
    <row r="207" spans="2:41" ht="19.899999999999999" customHeight="1" x14ac:dyDescent="0.35">
      <c r="B207" s="69" t="s">
        <v>47</v>
      </c>
      <c r="C207" s="23">
        <f>COUNTIFS(Data!L:L,H207,Data!C:C,stats!B207)</f>
        <v>0</v>
      </c>
      <c r="D207" s="24">
        <f>COUNTIFS(Data!L:L,I207,Data!C:C,stats!B207)</f>
        <v>0</v>
      </c>
      <c r="E207" s="27">
        <f t="shared" si="16"/>
        <v>0</v>
      </c>
      <c r="F207"/>
      <c r="G207"/>
      <c r="H207" s="9" t="s">
        <v>218</v>
      </c>
      <c r="I207" s="9" t="s">
        <v>219</v>
      </c>
    </row>
    <row r="208" spans="2:41" ht="19.899999999999999" customHeight="1" x14ac:dyDescent="0.35">
      <c r="B208" s="69" t="s">
        <v>43</v>
      </c>
      <c r="C208" s="23">
        <f>COUNTIFS(Data!L:L,H208,Data!C:C,stats!B208)</f>
        <v>3</v>
      </c>
      <c r="D208" s="24">
        <f>COUNTIFS(Data!L:L,I208,Data!C:C,stats!B208)</f>
        <v>0</v>
      </c>
      <c r="E208" s="27">
        <f t="shared" si="16"/>
        <v>3</v>
      </c>
      <c r="F208"/>
      <c r="G208"/>
      <c r="H208" s="9" t="s">
        <v>218</v>
      </c>
      <c r="I208" s="9" t="s">
        <v>219</v>
      </c>
    </row>
    <row r="209" spans="1:41" ht="19.899999999999999" customHeight="1" x14ac:dyDescent="0.35">
      <c r="B209" s="69" t="s">
        <v>46</v>
      </c>
      <c r="C209" s="23">
        <f>COUNTIFS(Data!L:L,H209,Data!C:C,stats!B209)</f>
        <v>1</v>
      </c>
      <c r="D209" s="24">
        <f>COUNTIFS(Data!L:L,I209,Data!C:C,stats!B209)</f>
        <v>0</v>
      </c>
      <c r="E209" s="27">
        <f t="shared" si="16"/>
        <v>1</v>
      </c>
      <c r="F209"/>
      <c r="G209"/>
      <c r="H209" s="9" t="s">
        <v>218</v>
      </c>
      <c r="I209" s="9" t="s">
        <v>219</v>
      </c>
    </row>
    <row r="210" spans="1:41" ht="19.899999999999999" customHeight="1" x14ac:dyDescent="0.35">
      <c r="B210" s="69" t="s">
        <v>52</v>
      </c>
      <c r="C210" s="23">
        <f>COUNTIFS(Data!L:L,H210,Data!C:C,stats!B210)</f>
        <v>0</v>
      </c>
      <c r="D210" s="24">
        <f>COUNTIFS(Data!L:L,I210,Data!C:C,stats!B210)</f>
        <v>0</v>
      </c>
      <c r="E210" s="27">
        <f t="shared" si="16"/>
        <v>0</v>
      </c>
      <c r="F210"/>
      <c r="G210"/>
      <c r="H210" s="9" t="s">
        <v>218</v>
      </c>
      <c r="I210" s="9" t="s">
        <v>219</v>
      </c>
    </row>
    <row r="211" spans="1:41" ht="19.899999999999999" customHeight="1" x14ac:dyDescent="0.35">
      <c r="B211" s="69" t="s">
        <v>55</v>
      </c>
      <c r="C211" s="23">
        <f>COUNTIFS(Data!L:L,H211,Data!C:C,stats!B211)</f>
        <v>0</v>
      </c>
      <c r="D211" s="24">
        <f>COUNTIFS(Data!L:L,I211,Data!C:C,stats!B211)</f>
        <v>0</v>
      </c>
      <c r="E211" s="27">
        <f t="shared" si="16"/>
        <v>0</v>
      </c>
      <c r="F211"/>
      <c r="G211"/>
      <c r="H211" s="9" t="s">
        <v>218</v>
      </c>
      <c r="I211" s="9" t="s">
        <v>219</v>
      </c>
    </row>
    <row r="212" spans="1:41" ht="19.899999999999999" customHeight="1" x14ac:dyDescent="0.35">
      <c r="B212" s="69" t="s">
        <v>53</v>
      </c>
      <c r="C212" s="23">
        <f>COUNTIFS(Data!L:L,H212,Data!C:C,stats!B212)</f>
        <v>0</v>
      </c>
      <c r="D212" s="24">
        <f>COUNTIFS(Data!L:L,I212,Data!C:C,stats!B212)</f>
        <v>0</v>
      </c>
      <c r="E212" s="27">
        <f t="shared" si="16"/>
        <v>0</v>
      </c>
      <c r="F212"/>
      <c r="G212"/>
      <c r="H212" s="9" t="s">
        <v>218</v>
      </c>
      <c r="I212" s="9" t="s">
        <v>219</v>
      </c>
    </row>
    <row r="213" spans="1:41" ht="19.899999999999999" customHeight="1" x14ac:dyDescent="0.35">
      <c r="B213" s="69" t="s">
        <v>51</v>
      </c>
      <c r="C213" s="23">
        <f>COUNTIFS(Data!L:L,H213,Data!C:C,stats!B213)</f>
        <v>0</v>
      </c>
      <c r="D213" s="24">
        <f>COUNTIFS(Data!L:L,I213,Data!C:C,stats!B213)</f>
        <v>0</v>
      </c>
      <c r="E213" s="27">
        <f>SUM(C213:D213)</f>
        <v>0</v>
      </c>
      <c r="F213"/>
      <c r="G213"/>
      <c r="H213" s="9" t="s">
        <v>218</v>
      </c>
      <c r="I213" s="9" t="s">
        <v>219</v>
      </c>
    </row>
    <row r="214" spans="1:41" ht="19.899999999999999" customHeight="1" thickBot="1" x14ac:dyDescent="0.4">
      <c r="B214" s="70" t="s">
        <v>35</v>
      </c>
      <c r="C214" s="47">
        <f>COUNTIFS(Data!L:L,H214,Data!C:C,stats!B214)</f>
        <v>10</v>
      </c>
      <c r="D214" s="46">
        <f>COUNTIFS(Data!L:L,I214,Data!C:C,stats!B214)</f>
        <v>0</v>
      </c>
      <c r="E214" s="42">
        <f>SUM(C214:D214)</f>
        <v>10</v>
      </c>
      <c r="F214"/>
      <c r="G214"/>
      <c r="H214" s="9" t="s">
        <v>218</v>
      </c>
      <c r="I214" s="9" t="s">
        <v>219</v>
      </c>
    </row>
    <row r="215" spans="1:41" ht="19.899999999999999" customHeight="1" thickBot="1" x14ac:dyDescent="0.4">
      <c r="B215" s="26" t="s">
        <v>786</v>
      </c>
      <c r="C215" s="35">
        <f>SUM(C194:C214)</f>
        <v>119</v>
      </c>
      <c r="D215" s="36">
        <f>SUM(D194:D214)</f>
        <v>1</v>
      </c>
      <c r="E215" s="2">
        <f>SUM(E194:E214)</f>
        <v>120</v>
      </c>
      <c r="F215"/>
      <c r="G215"/>
      <c r="H215"/>
      <c r="I215"/>
    </row>
    <row r="216" spans="1:41" ht="31" customHeight="1" thickBot="1" x14ac:dyDescent="0.4">
      <c r="B216" s="145" t="s">
        <v>787</v>
      </c>
      <c r="C216" s="146"/>
      <c r="D216" s="146"/>
      <c r="E216" s="147"/>
      <c r="F216"/>
      <c r="G216"/>
      <c r="N216"/>
      <c r="O216"/>
      <c r="P216"/>
    </row>
    <row r="217" spans="1:41" ht="19.899999999999999" customHeight="1" thickBot="1" x14ac:dyDescent="0.4">
      <c r="N217"/>
      <c r="O217"/>
      <c r="P217"/>
      <c r="AO217" s="17">
        <v>20</v>
      </c>
    </row>
    <row r="218" spans="1:41" ht="19.899999999999999" customHeight="1" thickBot="1" x14ac:dyDescent="0.4">
      <c r="A218" s="17">
        <v>13</v>
      </c>
      <c r="B218" s="139" t="s">
        <v>826</v>
      </c>
      <c r="C218" s="140"/>
      <c r="D218" s="140"/>
      <c r="E218" s="140"/>
      <c r="F218" s="140"/>
      <c r="G218" s="140"/>
      <c r="H218" s="140"/>
      <c r="I218" s="141"/>
      <c r="N218"/>
      <c r="O218"/>
      <c r="P218"/>
    </row>
    <row r="219" spans="1:41" ht="19.899999999999999" customHeight="1" thickBot="1" x14ac:dyDescent="0.4">
      <c r="A219" s="17" t="s">
        <v>5</v>
      </c>
      <c r="B219" s="148" t="s">
        <v>806</v>
      </c>
      <c r="C219" s="149"/>
      <c r="D219" s="149"/>
      <c r="E219" s="149"/>
      <c r="F219" s="149"/>
      <c r="G219" s="149"/>
      <c r="H219" s="149"/>
      <c r="I219" s="150"/>
      <c r="N219"/>
      <c r="O219"/>
      <c r="P219"/>
    </row>
    <row r="220" spans="1:41" ht="19.899999999999999" customHeight="1" thickBot="1" x14ac:dyDescent="0.4">
      <c r="B220" s="50"/>
      <c r="C220" s="59" t="s">
        <v>700</v>
      </c>
      <c r="D220" s="60" t="s">
        <v>788</v>
      </c>
      <c r="E220" s="60" t="s">
        <v>789</v>
      </c>
      <c r="F220" s="60" t="s">
        <v>790</v>
      </c>
      <c r="G220" s="60" t="s">
        <v>699</v>
      </c>
      <c r="H220" s="61" t="s">
        <v>35</v>
      </c>
      <c r="I220" s="26" t="s">
        <v>786</v>
      </c>
      <c r="L220"/>
      <c r="M220"/>
      <c r="N220"/>
      <c r="O220"/>
      <c r="P220"/>
      <c r="Q220"/>
      <c r="R220"/>
    </row>
    <row r="221" spans="1:41" ht="19.899999999999999" customHeight="1" x14ac:dyDescent="0.35">
      <c r="B221" s="57" t="s">
        <v>36</v>
      </c>
      <c r="C221" s="23">
        <f>COUNTIFS(Data!J:J,L221,Data!C:C,stats!B221)</f>
        <v>0</v>
      </c>
      <c r="D221" s="6">
        <f>COUNTIFS(Data!J:J,M221,Data!C:C,stats!B221)</f>
        <v>62</v>
      </c>
      <c r="E221" s="6">
        <f>COUNTIFS(Data!J:J,N221,Data!C:C,stats!B221)</f>
        <v>3</v>
      </c>
      <c r="F221" s="6">
        <f>COUNTIFS(Data!J:J,O221,Data!C:C,stats!B221)</f>
        <v>0</v>
      </c>
      <c r="G221" s="6">
        <f>COUNTIFS(Data!J:J,P221,Data!C:C,stats!B221)</f>
        <v>1</v>
      </c>
      <c r="H221" s="24">
        <f>COUNTIFS(Data!J:J,Q221,Data!C:C,stats!B221)</f>
        <v>17</v>
      </c>
      <c r="I221" s="27">
        <f>SUM(C221:H221)</f>
        <v>83</v>
      </c>
      <c r="L221" s="9" t="s">
        <v>700</v>
      </c>
      <c r="M221" s="9" t="s">
        <v>788</v>
      </c>
      <c r="N221" s="9" t="s">
        <v>789</v>
      </c>
      <c r="O221" s="9" t="s">
        <v>790</v>
      </c>
      <c r="P221" s="9" t="s">
        <v>699</v>
      </c>
      <c r="Q221" s="9" t="s">
        <v>35</v>
      </c>
      <c r="R221"/>
    </row>
    <row r="222" spans="1:41" ht="19.899999999999999" customHeight="1" x14ac:dyDescent="0.35">
      <c r="B222" s="48" t="s">
        <v>39</v>
      </c>
      <c r="C222" s="23">
        <f>COUNTIFS(Data!J:J,L222,Data!C:C,stats!B222)</f>
        <v>0</v>
      </c>
      <c r="D222" s="6">
        <f>COUNTIFS(Data!J:J,M222,Data!C:C,stats!B222)</f>
        <v>0</v>
      </c>
      <c r="E222" s="6">
        <f>COUNTIFS(Data!J:J,N222,Data!C:C,stats!B222)</f>
        <v>2</v>
      </c>
      <c r="F222" s="6">
        <f>COUNTIFS(Data!J:J,O222,Data!C:C,stats!B222)</f>
        <v>0</v>
      </c>
      <c r="G222" s="6">
        <f>COUNTIFS(Data!J:J,P222,Data!C:C,stats!B222)</f>
        <v>4</v>
      </c>
      <c r="H222" s="24">
        <f>COUNTIFS(Data!J:J,Q222,Data!C:C,stats!B222)</f>
        <v>3</v>
      </c>
      <c r="I222" s="27">
        <f t="shared" ref="I222:I241" si="17">SUM(C222:H222)</f>
        <v>9</v>
      </c>
      <c r="L222" s="9" t="s">
        <v>700</v>
      </c>
      <c r="M222" s="9" t="s">
        <v>788</v>
      </c>
      <c r="N222" s="9" t="s">
        <v>789</v>
      </c>
      <c r="O222" s="9" t="s">
        <v>790</v>
      </c>
      <c r="P222" s="9" t="s">
        <v>699</v>
      </c>
      <c r="Q222" s="9" t="s">
        <v>35</v>
      </c>
      <c r="R222"/>
    </row>
    <row r="223" spans="1:41" ht="19.899999999999999" customHeight="1" x14ac:dyDescent="0.35">
      <c r="B223" s="48" t="s">
        <v>40</v>
      </c>
      <c r="C223" s="23">
        <f>COUNTIFS(Data!J:J,L223,Data!C:C,stats!B223)</f>
        <v>0</v>
      </c>
      <c r="D223" s="6">
        <f>COUNTIFS(Data!J:J,M223,Data!C:C,stats!B223)</f>
        <v>2</v>
      </c>
      <c r="E223" s="6">
        <f>COUNTIFS(Data!J:J,N223,Data!C:C,stats!B223)</f>
        <v>1</v>
      </c>
      <c r="F223" s="6">
        <f>COUNTIFS(Data!J:J,O223,Data!C:C,stats!B223)</f>
        <v>0</v>
      </c>
      <c r="G223" s="6">
        <f>COUNTIFS(Data!J:J,P223,Data!C:C,stats!B223)</f>
        <v>0</v>
      </c>
      <c r="H223" s="24">
        <f>COUNTIFS(Data!J:J,Q223,Data!C:C,stats!B223)</f>
        <v>1</v>
      </c>
      <c r="I223" s="27">
        <f t="shared" si="17"/>
        <v>4</v>
      </c>
      <c r="L223" s="9" t="s">
        <v>700</v>
      </c>
      <c r="M223" s="9" t="s">
        <v>788</v>
      </c>
      <c r="N223" s="9" t="s">
        <v>789</v>
      </c>
      <c r="O223" s="9" t="s">
        <v>790</v>
      </c>
      <c r="P223" s="9" t="s">
        <v>699</v>
      </c>
      <c r="Q223" s="9" t="s">
        <v>35</v>
      </c>
      <c r="R223"/>
    </row>
    <row r="224" spans="1:41" ht="19.899999999999999" customHeight="1" x14ac:dyDescent="0.35">
      <c r="B224" s="48" t="s">
        <v>50</v>
      </c>
      <c r="C224" s="23">
        <f>COUNTIFS(Data!J:J,L224,Data!C:C,stats!B224)</f>
        <v>0</v>
      </c>
      <c r="D224" s="6">
        <f>COUNTIFS(Data!J:J,M224,Data!C:C,stats!B224)</f>
        <v>0</v>
      </c>
      <c r="E224" s="6">
        <f>COUNTIFS(Data!J:J,N224,Data!C:C,stats!B224)</f>
        <v>1</v>
      </c>
      <c r="F224" s="6">
        <f>COUNTIFS(Data!J:J,O224,Data!C:C,stats!B224)</f>
        <v>0</v>
      </c>
      <c r="G224" s="6">
        <f>COUNTIFS(Data!J:J,P224,Data!C:C,stats!B224)</f>
        <v>0</v>
      </c>
      <c r="H224" s="24">
        <f>COUNTIFS(Data!J:J,Q224,Data!C:C,stats!B224)</f>
        <v>1</v>
      </c>
      <c r="I224" s="27">
        <f t="shared" si="17"/>
        <v>2</v>
      </c>
      <c r="L224" s="9" t="s">
        <v>700</v>
      </c>
      <c r="M224" s="9" t="s">
        <v>788</v>
      </c>
      <c r="N224" s="9" t="s">
        <v>789</v>
      </c>
      <c r="O224" s="9" t="s">
        <v>790</v>
      </c>
      <c r="P224" s="9" t="s">
        <v>699</v>
      </c>
      <c r="Q224" s="9" t="s">
        <v>35</v>
      </c>
      <c r="R224"/>
    </row>
    <row r="225" spans="2:18" ht="19.899999999999999" customHeight="1" x14ac:dyDescent="0.35">
      <c r="B225" s="48" t="s">
        <v>37</v>
      </c>
      <c r="C225" s="23">
        <f>COUNTIFS(Data!J:J,L225,Data!C:C,stats!B225)</f>
        <v>0</v>
      </c>
      <c r="D225" s="6">
        <f>COUNTIFS(Data!J:J,M225,Data!C:C,stats!B225)</f>
        <v>1</v>
      </c>
      <c r="E225" s="6">
        <f>COUNTIFS(Data!J:J,N225,Data!C:C,stats!B225)</f>
        <v>0</v>
      </c>
      <c r="F225" s="6">
        <f>COUNTIFS(Data!J:J,O225,Data!C:C,stats!B225)</f>
        <v>0</v>
      </c>
      <c r="G225" s="6">
        <f>COUNTIFS(Data!J:J,P225,Data!C:C,stats!B225)</f>
        <v>0</v>
      </c>
      <c r="H225" s="24">
        <f>COUNTIFS(Data!J:J,Q225,Data!C:C,stats!B225)</f>
        <v>2</v>
      </c>
      <c r="I225" s="27">
        <f t="shared" si="17"/>
        <v>3</v>
      </c>
      <c r="L225" s="9" t="s">
        <v>700</v>
      </c>
      <c r="M225" s="9" t="s">
        <v>788</v>
      </c>
      <c r="N225" s="9" t="s">
        <v>789</v>
      </c>
      <c r="O225" s="9" t="s">
        <v>790</v>
      </c>
      <c r="P225" s="9" t="s">
        <v>699</v>
      </c>
      <c r="Q225" s="9" t="s">
        <v>35</v>
      </c>
      <c r="R225"/>
    </row>
    <row r="226" spans="2:18" ht="19.899999999999999" customHeight="1" x14ac:dyDescent="0.35">
      <c r="B226" s="48" t="s">
        <v>41</v>
      </c>
      <c r="C226" s="23">
        <f>COUNTIFS(Data!J:J,L226,Data!C:C,stats!B226)</f>
        <v>1</v>
      </c>
      <c r="D226" s="6">
        <f>COUNTIFS(Data!J:J,M226,Data!C:C,stats!B226)</f>
        <v>0</v>
      </c>
      <c r="E226" s="6">
        <f>COUNTIFS(Data!J:J,N226,Data!C:C,stats!B226)</f>
        <v>0</v>
      </c>
      <c r="F226" s="6">
        <f>COUNTIFS(Data!J:J,O226,Data!C:C,stats!B226)</f>
        <v>0</v>
      </c>
      <c r="G226" s="6">
        <f>COUNTIFS(Data!J:J,P226,Data!C:C,stats!B226)</f>
        <v>0</v>
      </c>
      <c r="H226" s="24">
        <f>COUNTIFS(Data!J:J,Q226,Data!C:C,stats!B226)</f>
        <v>0</v>
      </c>
      <c r="I226" s="27">
        <f t="shared" si="17"/>
        <v>1</v>
      </c>
      <c r="L226" s="9" t="s">
        <v>700</v>
      </c>
      <c r="M226" s="9" t="s">
        <v>788</v>
      </c>
      <c r="N226" s="9" t="s">
        <v>789</v>
      </c>
      <c r="O226" s="9" t="s">
        <v>790</v>
      </c>
      <c r="P226" s="9" t="s">
        <v>699</v>
      </c>
      <c r="Q226" s="9" t="s">
        <v>35</v>
      </c>
      <c r="R226"/>
    </row>
    <row r="227" spans="2:18" ht="19.899999999999999" customHeight="1" x14ac:dyDescent="0.35">
      <c r="B227" s="48" t="s">
        <v>38</v>
      </c>
      <c r="C227" s="23">
        <f>COUNTIFS(Data!J:J,L227,Data!C:C,stats!B227)</f>
        <v>0</v>
      </c>
      <c r="D227" s="6">
        <f>COUNTIFS(Data!J:J,M227,Data!C:C,stats!B227)</f>
        <v>0</v>
      </c>
      <c r="E227" s="6">
        <f>COUNTIFS(Data!J:J,N227,Data!C:C,stats!B227)</f>
        <v>0</v>
      </c>
      <c r="F227" s="6">
        <f>COUNTIFS(Data!J:J,O227,Data!C:C,stats!B227)</f>
        <v>0</v>
      </c>
      <c r="G227" s="6">
        <f>COUNTIFS(Data!J:J,P227,Data!C:C,stats!B227)</f>
        <v>0</v>
      </c>
      <c r="H227" s="24">
        <f>COUNTIFS(Data!J:J,Q227,Data!C:C,stats!B227)</f>
        <v>0</v>
      </c>
      <c r="I227" s="27">
        <f t="shared" si="17"/>
        <v>0</v>
      </c>
      <c r="L227" s="9" t="s">
        <v>700</v>
      </c>
      <c r="M227" s="9" t="s">
        <v>788</v>
      </c>
      <c r="N227" s="9" t="s">
        <v>789</v>
      </c>
      <c r="O227" s="9" t="s">
        <v>790</v>
      </c>
      <c r="P227" s="9" t="s">
        <v>699</v>
      </c>
      <c r="Q227" s="9" t="s">
        <v>35</v>
      </c>
      <c r="R227"/>
    </row>
    <row r="228" spans="2:18" ht="19.899999999999999" customHeight="1" x14ac:dyDescent="0.35">
      <c r="B228" s="48" t="s">
        <v>45</v>
      </c>
      <c r="C228" s="23">
        <f>COUNTIFS(Data!J:J,L228,Data!C:C,stats!B228)</f>
        <v>0</v>
      </c>
      <c r="D228" s="6">
        <f>COUNTIFS(Data!J:J,M228,Data!C:C,stats!B228)</f>
        <v>0</v>
      </c>
      <c r="E228" s="6">
        <f>COUNTIFS(Data!J:J,N228,Data!C:C,stats!B228)</f>
        <v>0</v>
      </c>
      <c r="F228" s="6">
        <f>COUNTIFS(Data!J:J,O228,Data!C:C,stats!B228)</f>
        <v>0</v>
      </c>
      <c r="G228" s="6">
        <f>COUNTIFS(Data!J:J,P228,Data!C:C,stats!B228)</f>
        <v>0</v>
      </c>
      <c r="H228" s="24">
        <f>COUNTIFS(Data!J:J,Q228,Data!C:C,stats!B228)</f>
        <v>0</v>
      </c>
      <c r="I228" s="27">
        <f t="shared" si="17"/>
        <v>0</v>
      </c>
      <c r="L228" s="9" t="s">
        <v>700</v>
      </c>
      <c r="M228" s="9" t="s">
        <v>788</v>
      </c>
      <c r="N228" s="9" t="s">
        <v>789</v>
      </c>
      <c r="O228" s="9" t="s">
        <v>790</v>
      </c>
      <c r="P228" s="9" t="s">
        <v>699</v>
      </c>
      <c r="Q228" s="9" t="s">
        <v>35</v>
      </c>
      <c r="R228"/>
    </row>
    <row r="229" spans="2:18" ht="19.899999999999999" customHeight="1" x14ac:dyDescent="0.35">
      <c r="B229" s="48" t="s">
        <v>44</v>
      </c>
      <c r="C229" s="23">
        <f>COUNTIFS(Data!J:J,L229,Data!C:C,stats!B229)</f>
        <v>0</v>
      </c>
      <c r="D229" s="6">
        <f>COUNTIFS(Data!J:J,M229,Data!C:C,stats!B229)</f>
        <v>0</v>
      </c>
      <c r="E229" s="6">
        <f>COUNTIFS(Data!J:J,N229,Data!C:C,stats!B229)</f>
        <v>0</v>
      </c>
      <c r="F229" s="6">
        <f>COUNTIFS(Data!J:J,O229,Data!C:C,stats!B229)</f>
        <v>0</v>
      </c>
      <c r="G229" s="6">
        <f>COUNTIFS(Data!J:J,P229,Data!C:C,stats!B229)</f>
        <v>0</v>
      </c>
      <c r="H229" s="24">
        <f>COUNTIFS(Data!J:J,Q229,Data!C:C,stats!B229)</f>
        <v>0</v>
      </c>
      <c r="I229" s="27">
        <f t="shared" si="17"/>
        <v>0</v>
      </c>
      <c r="L229" s="9" t="s">
        <v>700</v>
      </c>
      <c r="M229" s="9" t="s">
        <v>788</v>
      </c>
      <c r="N229" s="9" t="s">
        <v>789</v>
      </c>
      <c r="O229" s="9" t="s">
        <v>790</v>
      </c>
      <c r="P229" s="9" t="s">
        <v>699</v>
      </c>
      <c r="Q229" s="9" t="s">
        <v>35</v>
      </c>
      <c r="R229"/>
    </row>
    <row r="230" spans="2:18" ht="19.899999999999999" customHeight="1" x14ac:dyDescent="0.35">
      <c r="B230" s="48" t="s">
        <v>42</v>
      </c>
      <c r="C230" s="23">
        <f>COUNTIFS(Data!J:J,L230,Data!C:C,stats!B230)</f>
        <v>0</v>
      </c>
      <c r="D230" s="6">
        <f>COUNTIFS(Data!J:J,M230,Data!C:C,stats!B230)</f>
        <v>0</v>
      </c>
      <c r="E230" s="6">
        <f>COUNTIFS(Data!J:J,N230,Data!C:C,stats!B230)</f>
        <v>0</v>
      </c>
      <c r="F230" s="6">
        <f>COUNTIFS(Data!J:J,O230,Data!C:C,stats!B230)</f>
        <v>0</v>
      </c>
      <c r="G230" s="6">
        <f>COUNTIFS(Data!J:J,P230,Data!C:C,stats!B230)</f>
        <v>0</v>
      </c>
      <c r="H230" s="24">
        <f>COUNTIFS(Data!J:J,Q230,Data!C:C,stats!B230)</f>
        <v>1</v>
      </c>
      <c r="I230" s="27">
        <f t="shared" si="17"/>
        <v>1</v>
      </c>
      <c r="L230" s="9" t="s">
        <v>700</v>
      </c>
      <c r="M230" s="9" t="s">
        <v>788</v>
      </c>
      <c r="N230" s="9" t="s">
        <v>789</v>
      </c>
      <c r="O230" s="9" t="s">
        <v>790</v>
      </c>
      <c r="P230" s="9" t="s">
        <v>699</v>
      </c>
      <c r="Q230" s="9" t="s">
        <v>35</v>
      </c>
      <c r="R230"/>
    </row>
    <row r="231" spans="2:18" ht="19.899999999999999" customHeight="1" x14ac:dyDescent="0.35">
      <c r="B231" s="48" t="s">
        <v>48</v>
      </c>
      <c r="C231" s="23">
        <f>COUNTIFS(Data!J:J,L231,Data!C:C,stats!B231)</f>
        <v>0</v>
      </c>
      <c r="D231" s="6">
        <f>COUNTIFS(Data!J:J,M231,Data!C:C,stats!B231)</f>
        <v>1</v>
      </c>
      <c r="E231" s="6">
        <f>COUNTIFS(Data!J:J,N231,Data!C:C,stats!B231)</f>
        <v>0</v>
      </c>
      <c r="F231" s="6">
        <f>COUNTIFS(Data!J:J,O231,Data!C:C,stats!B231)</f>
        <v>0</v>
      </c>
      <c r="G231" s="6">
        <f>COUNTIFS(Data!J:J,P231,Data!C:C,stats!B231)</f>
        <v>0</v>
      </c>
      <c r="H231" s="24">
        <f>COUNTIFS(Data!J:J,Q231,Data!C:C,stats!B231)</f>
        <v>2</v>
      </c>
      <c r="I231" s="27">
        <f t="shared" si="17"/>
        <v>3</v>
      </c>
      <c r="L231" s="9" t="s">
        <v>700</v>
      </c>
      <c r="M231" s="9" t="s">
        <v>788</v>
      </c>
      <c r="N231" s="9" t="s">
        <v>789</v>
      </c>
      <c r="O231" s="9" t="s">
        <v>790</v>
      </c>
      <c r="P231" s="9" t="s">
        <v>699</v>
      </c>
      <c r="Q231" s="9" t="s">
        <v>35</v>
      </c>
      <c r="R231"/>
    </row>
    <row r="232" spans="2:18" ht="19.899999999999999" customHeight="1" x14ac:dyDescent="0.35">
      <c r="B232" s="48" t="s">
        <v>49</v>
      </c>
      <c r="C232" s="23">
        <f>COUNTIFS(Data!J:J,L232,Data!C:C,stats!B232)</f>
        <v>0</v>
      </c>
      <c r="D232" s="6">
        <f>COUNTIFS(Data!J:J,M232,Data!C:C,stats!B232)</f>
        <v>0</v>
      </c>
      <c r="E232" s="6">
        <f>COUNTIFS(Data!J:J,N232,Data!C:C,stats!B232)</f>
        <v>0</v>
      </c>
      <c r="F232" s="6">
        <f>COUNTIFS(Data!J:J,O232,Data!C:C,stats!B232)</f>
        <v>0</v>
      </c>
      <c r="G232" s="6">
        <f>COUNTIFS(Data!J:J,P232,Data!C:C,stats!B232)</f>
        <v>0</v>
      </c>
      <c r="H232" s="24">
        <f>COUNTIFS(Data!J:J,Q232,Data!C:C,stats!B232)</f>
        <v>0</v>
      </c>
      <c r="I232" s="27">
        <f t="shared" si="17"/>
        <v>0</v>
      </c>
      <c r="L232" s="9" t="s">
        <v>700</v>
      </c>
      <c r="M232" s="9" t="s">
        <v>788</v>
      </c>
      <c r="N232" s="9" t="s">
        <v>789</v>
      </c>
      <c r="O232" s="9" t="s">
        <v>790</v>
      </c>
      <c r="P232" s="9" t="s">
        <v>699</v>
      </c>
      <c r="Q232" s="9" t="s">
        <v>35</v>
      </c>
      <c r="R232"/>
    </row>
    <row r="233" spans="2:18" ht="19.899999999999999" customHeight="1" x14ac:dyDescent="0.35">
      <c r="B233" s="48" t="s">
        <v>54</v>
      </c>
      <c r="C233" s="23">
        <f>COUNTIFS(Data!J:J,L233,Data!C:C,stats!B233)</f>
        <v>0</v>
      </c>
      <c r="D233" s="6">
        <f>COUNTIFS(Data!J:J,M233,Data!C:C,stats!B233)</f>
        <v>0</v>
      </c>
      <c r="E233" s="6">
        <f>COUNTIFS(Data!J:J,N233,Data!C:C,stats!B233)</f>
        <v>0</v>
      </c>
      <c r="F233" s="6">
        <f>COUNTIFS(Data!J:J,O233,Data!C:C,stats!B233)</f>
        <v>0</v>
      </c>
      <c r="G233" s="6">
        <f>COUNTIFS(Data!J:J,P233,Data!C:C,stats!B233)</f>
        <v>0</v>
      </c>
      <c r="H233" s="24">
        <f>COUNTIFS(Data!J:J,Q233,Data!C:C,stats!B233)</f>
        <v>0</v>
      </c>
      <c r="I233" s="27">
        <f t="shared" si="17"/>
        <v>0</v>
      </c>
      <c r="L233" s="9" t="s">
        <v>700</v>
      </c>
      <c r="M233" s="9" t="s">
        <v>788</v>
      </c>
      <c r="N233" s="9" t="s">
        <v>789</v>
      </c>
      <c r="O233" s="9" t="s">
        <v>790</v>
      </c>
      <c r="P233" s="9" t="s">
        <v>699</v>
      </c>
      <c r="Q233" s="9" t="s">
        <v>35</v>
      </c>
      <c r="R233"/>
    </row>
    <row r="234" spans="2:18" ht="19.899999999999999" customHeight="1" x14ac:dyDescent="0.35">
      <c r="B234" s="48" t="s">
        <v>47</v>
      </c>
      <c r="C234" s="23">
        <f>COUNTIFS(Data!J:J,L234,Data!C:C,stats!B234)</f>
        <v>0</v>
      </c>
      <c r="D234" s="6">
        <f>COUNTIFS(Data!J:J,M234,Data!C:C,stats!B234)</f>
        <v>0</v>
      </c>
      <c r="E234" s="6">
        <f>COUNTIFS(Data!J:J,N234,Data!C:C,stats!B234)</f>
        <v>0</v>
      </c>
      <c r="F234" s="6">
        <f>COUNTIFS(Data!J:J,O234,Data!C:C,stats!B234)</f>
        <v>0</v>
      </c>
      <c r="G234" s="6">
        <f>COUNTIFS(Data!J:J,P234,Data!C:C,stats!B234)</f>
        <v>0</v>
      </c>
      <c r="H234" s="24">
        <f>COUNTIFS(Data!J:J,Q234,Data!C:C,stats!B234)</f>
        <v>0</v>
      </c>
      <c r="I234" s="27">
        <f t="shared" si="17"/>
        <v>0</v>
      </c>
      <c r="L234" s="9" t="s">
        <v>700</v>
      </c>
      <c r="M234" s="9" t="s">
        <v>788</v>
      </c>
      <c r="N234" s="9" t="s">
        <v>789</v>
      </c>
      <c r="O234" s="9" t="s">
        <v>790</v>
      </c>
      <c r="P234" s="9" t="s">
        <v>699</v>
      </c>
      <c r="Q234" s="9" t="s">
        <v>35</v>
      </c>
      <c r="R234"/>
    </row>
    <row r="235" spans="2:18" ht="19.899999999999999" customHeight="1" x14ac:dyDescent="0.35">
      <c r="B235" s="48" t="s">
        <v>43</v>
      </c>
      <c r="C235" s="23">
        <f>COUNTIFS(Data!J:J,L235,Data!C:C,stats!B235)</f>
        <v>0</v>
      </c>
      <c r="D235" s="6">
        <f>COUNTIFS(Data!J:J,M235,Data!C:C,stats!B235)</f>
        <v>0</v>
      </c>
      <c r="E235" s="6">
        <f>COUNTIFS(Data!J:J,N235,Data!C:C,stats!B235)</f>
        <v>0</v>
      </c>
      <c r="F235" s="6">
        <f>COUNTIFS(Data!J:J,O235,Data!C:C,stats!B235)</f>
        <v>0</v>
      </c>
      <c r="G235" s="6">
        <f>COUNTIFS(Data!J:J,P235,Data!C:C,stats!B235)</f>
        <v>0</v>
      </c>
      <c r="H235" s="24">
        <f>COUNTIFS(Data!J:J,Q235,Data!C:C,stats!B235)</f>
        <v>3</v>
      </c>
      <c r="I235" s="27">
        <f t="shared" si="17"/>
        <v>3</v>
      </c>
      <c r="L235" s="9" t="s">
        <v>700</v>
      </c>
      <c r="M235" s="9" t="s">
        <v>788</v>
      </c>
      <c r="N235" s="9" t="s">
        <v>789</v>
      </c>
      <c r="O235" s="9" t="s">
        <v>790</v>
      </c>
      <c r="P235" s="9" t="s">
        <v>699</v>
      </c>
      <c r="Q235" s="9" t="s">
        <v>35</v>
      </c>
      <c r="R235"/>
    </row>
    <row r="236" spans="2:18" ht="19.899999999999999" customHeight="1" x14ac:dyDescent="0.35">
      <c r="B236" s="48" t="s">
        <v>46</v>
      </c>
      <c r="C236" s="23">
        <f>COUNTIFS(Data!J:J,L236,Data!C:C,stats!B236)</f>
        <v>0</v>
      </c>
      <c r="D236" s="6">
        <f>COUNTIFS(Data!J:J,M236,Data!C:C,stats!B236)</f>
        <v>0</v>
      </c>
      <c r="E236" s="6">
        <f>COUNTIFS(Data!J:J,N236,Data!C:C,stats!B236)</f>
        <v>0</v>
      </c>
      <c r="F236" s="6">
        <f>COUNTIFS(Data!J:J,O236,Data!C:C,stats!B236)</f>
        <v>0</v>
      </c>
      <c r="G236" s="6">
        <f>COUNTIFS(Data!J:J,P236,Data!C:C,stats!B236)</f>
        <v>0</v>
      </c>
      <c r="H236" s="24">
        <f>COUNTIFS(Data!J:J,Q236,Data!C:C,stats!B236)</f>
        <v>1</v>
      </c>
      <c r="I236" s="27">
        <f t="shared" si="17"/>
        <v>1</v>
      </c>
      <c r="L236" s="9" t="s">
        <v>700</v>
      </c>
      <c r="M236" s="9" t="s">
        <v>788</v>
      </c>
      <c r="N236" s="9" t="s">
        <v>789</v>
      </c>
      <c r="O236" s="9" t="s">
        <v>790</v>
      </c>
      <c r="P236" s="9" t="s">
        <v>699</v>
      </c>
      <c r="Q236" s="9" t="s">
        <v>35</v>
      </c>
      <c r="R236"/>
    </row>
    <row r="237" spans="2:18" ht="19.899999999999999" customHeight="1" x14ac:dyDescent="0.35">
      <c r="B237" s="48" t="s">
        <v>52</v>
      </c>
      <c r="C237" s="23">
        <f>COUNTIFS(Data!J:J,L237,Data!C:C,stats!B237)</f>
        <v>0</v>
      </c>
      <c r="D237" s="6">
        <f>COUNTIFS(Data!J:J,M237,Data!C:C,stats!B237)</f>
        <v>0</v>
      </c>
      <c r="E237" s="6">
        <f>COUNTIFS(Data!J:J,N237,Data!C:C,stats!B237)</f>
        <v>0</v>
      </c>
      <c r="F237" s="6">
        <f>COUNTIFS(Data!J:J,O237,Data!C:C,stats!B237)</f>
        <v>0</v>
      </c>
      <c r="G237" s="6">
        <f>COUNTIFS(Data!J:J,P237,Data!C:C,stats!B237)</f>
        <v>0</v>
      </c>
      <c r="H237" s="24">
        <f>COUNTIFS(Data!J:J,Q237,Data!C:C,stats!B237)</f>
        <v>0</v>
      </c>
      <c r="I237" s="27">
        <f t="shared" si="17"/>
        <v>0</v>
      </c>
      <c r="L237" s="9" t="s">
        <v>700</v>
      </c>
      <c r="M237" s="9" t="s">
        <v>788</v>
      </c>
      <c r="N237" s="9" t="s">
        <v>789</v>
      </c>
      <c r="O237" s="9" t="s">
        <v>790</v>
      </c>
      <c r="P237" s="9" t="s">
        <v>699</v>
      </c>
      <c r="Q237" s="9" t="s">
        <v>35</v>
      </c>
      <c r="R237"/>
    </row>
    <row r="238" spans="2:18" ht="19.899999999999999" customHeight="1" x14ac:dyDescent="0.35">
      <c r="B238" s="48" t="s">
        <v>55</v>
      </c>
      <c r="C238" s="23">
        <f>COUNTIFS(Data!J:J,L238,Data!C:C,stats!B238)</f>
        <v>0</v>
      </c>
      <c r="D238" s="6">
        <f>COUNTIFS(Data!J:J,M238,Data!C:C,stats!B238)</f>
        <v>0</v>
      </c>
      <c r="E238" s="6">
        <f>COUNTIFS(Data!J:J,N238,Data!C:C,stats!B238)</f>
        <v>0</v>
      </c>
      <c r="F238" s="6">
        <f>COUNTIFS(Data!J:J,O238,Data!C:C,stats!B238)</f>
        <v>0</v>
      </c>
      <c r="G238" s="6">
        <f>COUNTIFS(Data!J:J,P238,Data!C:C,stats!B238)</f>
        <v>0</v>
      </c>
      <c r="H238" s="24">
        <f>COUNTIFS(Data!J:J,Q238,Data!C:C,stats!B238)</f>
        <v>0</v>
      </c>
      <c r="I238" s="27">
        <f t="shared" si="17"/>
        <v>0</v>
      </c>
      <c r="L238" s="9" t="s">
        <v>700</v>
      </c>
      <c r="M238" s="9" t="s">
        <v>788</v>
      </c>
      <c r="N238" s="9" t="s">
        <v>789</v>
      </c>
      <c r="O238" s="9" t="s">
        <v>790</v>
      </c>
      <c r="P238" s="9" t="s">
        <v>699</v>
      </c>
      <c r="Q238" s="9" t="s">
        <v>35</v>
      </c>
      <c r="R238"/>
    </row>
    <row r="239" spans="2:18" ht="19.899999999999999" customHeight="1" x14ac:dyDescent="0.35">
      <c r="B239" s="48" t="s">
        <v>53</v>
      </c>
      <c r="C239" s="23">
        <f>COUNTIFS(Data!J:J,L239,Data!C:C,stats!B239)</f>
        <v>0</v>
      </c>
      <c r="D239" s="6">
        <f>COUNTIFS(Data!J:J,M239,Data!C:C,stats!B239)</f>
        <v>0</v>
      </c>
      <c r="E239" s="6">
        <f>COUNTIFS(Data!J:J,N239,Data!C:C,stats!B239)</f>
        <v>0</v>
      </c>
      <c r="F239" s="6">
        <f>COUNTIFS(Data!J:J,O239,Data!C:C,stats!B239)</f>
        <v>0</v>
      </c>
      <c r="G239" s="6">
        <f>COUNTIFS(Data!J:J,P239,Data!C:C,stats!B239)</f>
        <v>0</v>
      </c>
      <c r="H239" s="24">
        <f>COUNTIFS(Data!J:J,Q239,Data!C:C,stats!B239)</f>
        <v>0</v>
      </c>
      <c r="I239" s="27">
        <f t="shared" si="17"/>
        <v>0</v>
      </c>
      <c r="L239" s="9" t="s">
        <v>700</v>
      </c>
      <c r="M239" s="9" t="s">
        <v>788</v>
      </c>
      <c r="N239" s="9" t="s">
        <v>789</v>
      </c>
      <c r="O239" s="9" t="s">
        <v>790</v>
      </c>
      <c r="P239" s="9" t="s">
        <v>699</v>
      </c>
      <c r="Q239" s="9" t="s">
        <v>35</v>
      </c>
      <c r="R239"/>
    </row>
    <row r="240" spans="2:18" ht="19.899999999999999" customHeight="1" x14ac:dyDescent="0.35">
      <c r="B240" s="48" t="s">
        <v>51</v>
      </c>
      <c r="C240" s="23">
        <f>COUNTIFS(Data!J:J,L240,Data!C:C,stats!B240)</f>
        <v>0</v>
      </c>
      <c r="D240" s="6">
        <f>COUNTIFS(Data!J:J,M240,Data!C:C,stats!B240)</f>
        <v>0</v>
      </c>
      <c r="E240" s="6">
        <f>COUNTIFS(Data!J:J,N240,Data!C:C,stats!B240)</f>
        <v>0</v>
      </c>
      <c r="F240" s="6">
        <f>COUNTIFS(Data!J:J,O240,Data!C:C,stats!B240)</f>
        <v>0</v>
      </c>
      <c r="G240" s="6">
        <f>COUNTIFS(Data!J:J,P240,Data!C:C,stats!B240)</f>
        <v>0</v>
      </c>
      <c r="H240" s="24">
        <f>COUNTIFS(Data!J:J,Q240,Data!C:C,stats!B240)</f>
        <v>0</v>
      </c>
      <c r="I240" s="27">
        <f t="shared" si="17"/>
        <v>0</v>
      </c>
      <c r="L240" s="9" t="s">
        <v>700</v>
      </c>
      <c r="M240" s="9" t="s">
        <v>788</v>
      </c>
      <c r="N240" s="9" t="s">
        <v>789</v>
      </c>
      <c r="O240" s="9" t="s">
        <v>790</v>
      </c>
      <c r="P240" s="9" t="s">
        <v>699</v>
      </c>
      <c r="Q240" s="9" t="s">
        <v>35</v>
      </c>
      <c r="R240"/>
    </row>
    <row r="241" spans="1:31" ht="19.899999999999999" customHeight="1" thickBot="1" x14ac:dyDescent="0.4">
      <c r="B241" s="49" t="s">
        <v>35</v>
      </c>
      <c r="C241" s="47">
        <f>COUNTIFS(Data!J:J,L241,Data!C:C,stats!B241)</f>
        <v>0</v>
      </c>
      <c r="D241" s="45">
        <f>COUNTIFS(Data!J:J,M241,Data!C:C,stats!B241)</f>
        <v>0</v>
      </c>
      <c r="E241" s="45">
        <f>COUNTIFS(Data!J:J,N241,Data!C:C,stats!B241)</f>
        <v>0</v>
      </c>
      <c r="F241" s="45">
        <f>COUNTIFS(Data!J:J,O241,Data!C:C,stats!B241)</f>
        <v>0</v>
      </c>
      <c r="G241" s="45">
        <f>COUNTIFS(Data!J:J,P241,Data!C:C,stats!B241)</f>
        <v>0</v>
      </c>
      <c r="H241" s="46">
        <f>COUNTIFS(Data!J:J,Q241,Data!C:C,stats!B241)</f>
        <v>10</v>
      </c>
      <c r="I241" s="42">
        <f t="shared" si="17"/>
        <v>10</v>
      </c>
      <c r="L241" s="9" t="s">
        <v>700</v>
      </c>
      <c r="M241" s="9" t="s">
        <v>788</v>
      </c>
      <c r="N241" s="9" t="s">
        <v>789</v>
      </c>
      <c r="O241" s="9" t="s">
        <v>790</v>
      </c>
      <c r="P241" s="9" t="s">
        <v>699</v>
      </c>
      <c r="Q241" s="9" t="s">
        <v>35</v>
      </c>
      <c r="R241"/>
    </row>
    <row r="242" spans="1:31" ht="19.899999999999999" customHeight="1" thickBot="1" x14ac:dyDescent="0.4">
      <c r="B242" s="26" t="s">
        <v>786</v>
      </c>
      <c r="C242" s="62">
        <f t="shared" ref="C242:I242" si="18">SUM(C221:C241)</f>
        <v>1</v>
      </c>
      <c r="D242" s="35">
        <f t="shared" si="18"/>
        <v>66</v>
      </c>
      <c r="E242" s="32">
        <f t="shared" si="18"/>
        <v>7</v>
      </c>
      <c r="F242" s="32">
        <f t="shared" si="18"/>
        <v>0</v>
      </c>
      <c r="G242" s="32">
        <f t="shared" si="18"/>
        <v>5</v>
      </c>
      <c r="H242" s="36">
        <f t="shared" si="18"/>
        <v>41</v>
      </c>
      <c r="I242" s="2">
        <f t="shared" si="18"/>
        <v>120</v>
      </c>
      <c r="L242"/>
      <c r="M242"/>
      <c r="N242"/>
      <c r="O242"/>
      <c r="P242"/>
      <c r="Q242"/>
      <c r="R242"/>
    </row>
    <row r="243" spans="1:31" ht="40.15" customHeight="1" thickBot="1" x14ac:dyDescent="0.4">
      <c r="B243" s="145" t="s">
        <v>787</v>
      </c>
      <c r="C243" s="146"/>
      <c r="D243" s="146"/>
      <c r="E243" s="146"/>
      <c r="F243" s="146"/>
      <c r="G243" s="146"/>
      <c r="H243" s="146"/>
      <c r="I243" s="147"/>
      <c r="L243"/>
      <c r="M243"/>
      <c r="N243"/>
      <c r="O243"/>
      <c r="P243"/>
      <c r="Q243"/>
      <c r="R243"/>
      <c r="S243"/>
      <c r="T243"/>
      <c r="U243"/>
      <c r="V243"/>
      <c r="W243"/>
      <c r="X243"/>
    </row>
    <row r="244" spans="1:31" ht="19.899999999999999" customHeight="1" thickBot="1" x14ac:dyDescent="0.4"/>
    <row r="245" spans="1:31" ht="19.899999999999999" customHeight="1" thickBot="1" x14ac:dyDescent="0.4">
      <c r="A245" s="17">
        <v>14</v>
      </c>
      <c r="B245" s="139" t="s">
        <v>826</v>
      </c>
      <c r="C245" s="140"/>
      <c r="D245" s="140"/>
      <c r="E245" s="140"/>
      <c r="F245" s="140"/>
      <c r="G245" s="140"/>
      <c r="H245" s="140"/>
      <c r="I245" s="140"/>
      <c r="J245" s="140"/>
      <c r="K245" s="140"/>
      <c r="L245" s="140"/>
      <c r="M245" s="140"/>
      <c r="N245" s="140"/>
      <c r="O245" s="141"/>
      <c r="P245"/>
      <c r="Q245"/>
      <c r="R245"/>
      <c r="S245"/>
      <c r="T245"/>
    </row>
    <row r="246" spans="1:31" ht="19.899999999999999" customHeight="1" thickBot="1" x14ac:dyDescent="0.4">
      <c r="A246" s="17" t="s">
        <v>5</v>
      </c>
      <c r="B246" s="148" t="s">
        <v>807</v>
      </c>
      <c r="C246" s="149"/>
      <c r="D246" s="149"/>
      <c r="E246" s="149"/>
      <c r="F246" s="149"/>
      <c r="G246" s="149"/>
      <c r="H246" s="149"/>
      <c r="I246" s="149"/>
      <c r="J246" s="149"/>
      <c r="K246" s="149"/>
      <c r="L246" s="149"/>
      <c r="M246" s="149"/>
      <c r="N246" s="149"/>
      <c r="O246" s="150"/>
      <c r="P246"/>
      <c r="Q246"/>
      <c r="R246"/>
      <c r="S246"/>
      <c r="T246"/>
    </row>
    <row r="247" spans="1:31" ht="49.9" customHeight="1" thickBot="1" x14ac:dyDescent="0.4">
      <c r="B247" s="50"/>
      <c r="C247" s="59" t="s">
        <v>698</v>
      </c>
      <c r="D247" s="60" t="s">
        <v>223</v>
      </c>
      <c r="E247" s="60" t="s">
        <v>694</v>
      </c>
      <c r="F247" s="60" t="s">
        <v>701</v>
      </c>
      <c r="G247" s="60" t="s">
        <v>242</v>
      </c>
      <c r="H247" s="60" t="s">
        <v>695</v>
      </c>
      <c r="I247" s="60" t="s">
        <v>697</v>
      </c>
      <c r="J247" s="60" t="s">
        <v>742</v>
      </c>
      <c r="K247" s="60" t="s">
        <v>696</v>
      </c>
      <c r="L247" s="60" t="s">
        <v>222</v>
      </c>
      <c r="M247" s="60" t="s">
        <v>226</v>
      </c>
      <c r="N247" s="61" t="s">
        <v>35</v>
      </c>
      <c r="O247" s="26" t="s">
        <v>786</v>
      </c>
      <c r="P247"/>
      <c r="Q247"/>
      <c r="R247"/>
      <c r="S247"/>
      <c r="T247"/>
    </row>
    <row r="248" spans="1:31" ht="19.899999999999999" customHeight="1" x14ac:dyDescent="0.35">
      <c r="B248" s="57" t="s">
        <v>36</v>
      </c>
      <c r="C248" s="23">
        <f>COUNTIFS(Data!N:N,R248,Data!C:C,stats!B248)</f>
        <v>0</v>
      </c>
      <c r="D248" s="6">
        <f>COUNTIFS(Data!N:N,S248,Data!C:C,stats!B248)</f>
        <v>51</v>
      </c>
      <c r="E248" s="6">
        <f>COUNTIFS(Data!N:N,T248,Data!C:C,stats!B248)</f>
        <v>0</v>
      </c>
      <c r="F248" s="6">
        <f>COUNTIFS(Data!N:N,U248,Data!C:C,stats!B248)</f>
        <v>0</v>
      </c>
      <c r="G248" s="6">
        <f>COUNTIFS(Data!N:N,V248,Data!C:C,stats!B248)</f>
        <v>1</v>
      </c>
      <c r="H248" s="6">
        <f>COUNTIFS(Data!N:N,W248,Data!C:C,stats!B248)</f>
        <v>13</v>
      </c>
      <c r="I248" s="6">
        <f>COUNTIFS(Data!N:N,X248,Data!C:C,stats!B248)</f>
        <v>1</v>
      </c>
      <c r="J248" s="6">
        <f>COUNTIFS(Data!N:N,Y248,Data!C:C,stats!B248)</f>
        <v>1</v>
      </c>
      <c r="K248" s="6">
        <f>COUNTIFS(Data!N:N,Z248,Data!C:C,stats!B248)</f>
        <v>0</v>
      </c>
      <c r="L248" s="6">
        <f>COUNTIFS(Data!N:N,AA248,Data!C:C,stats!B248)</f>
        <v>0</v>
      </c>
      <c r="M248" s="6">
        <f>COUNTIFS(Data!N:N,AB248,Data!C:C,stats!B248)</f>
        <v>0</v>
      </c>
      <c r="N248" s="24">
        <f>COUNTIFS(Data!N:N,AC248,Data!C:C,stats!B248)</f>
        <v>16</v>
      </c>
      <c r="O248" s="27">
        <f>SUM(C248:N248)</f>
        <v>83</v>
      </c>
      <c r="P248"/>
      <c r="Q248"/>
      <c r="R248" s="9" t="s">
        <v>698</v>
      </c>
      <c r="S248" s="9" t="s">
        <v>223</v>
      </c>
      <c r="T248" s="9" t="s">
        <v>694</v>
      </c>
      <c r="U248" s="9" t="s">
        <v>701</v>
      </c>
      <c r="V248" s="9" t="s">
        <v>242</v>
      </c>
      <c r="W248" s="9" t="s">
        <v>695</v>
      </c>
      <c r="X248" s="9" t="s">
        <v>697</v>
      </c>
      <c r="Y248" s="9" t="s">
        <v>742</v>
      </c>
      <c r="Z248" s="9" t="s">
        <v>696</v>
      </c>
      <c r="AA248" s="9" t="s">
        <v>222</v>
      </c>
      <c r="AB248" s="9" t="s">
        <v>226</v>
      </c>
      <c r="AC248" s="9" t="s">
        <v>35</v>
      </c>
      <c r="AD248"/>
      <c r="AE248"/>
    </row>
    <row r="249" spans="1:31" ht="19.899999999999999" customHeight="1" x14ac:dyDescent="0.35">
      <c r="B249" s="48" t="s">
        <v>39</v>
      </c>
      <c r="C249" s="23">
        <f>COUNTIFS(Data!N:N,R249,Data!C:C,stats!B249)</f>
        <v>2</v>
      </c>
      <c r="D249" s="6">
        <f>COUNTIFS(Data!N:N,S249,Data!C:C,stats!B249)</f>
        <v>0</v>
      </c>
      <c r="E249" s="6">
        <f>COUNTIFS(Data!N:N,T249,Data!C:C,stats!B249)</f>
        <v>0</v>
      </c>
      <c r="F249" s="6">
        <f>COUNTIFS(Data!N:N,U249,Data!C:C,stats!B249)</f>
        <v>0</v>
      </c>
      <c r="G249" s="6">
        <f>COUNTIFS(Data!N:N,V249,Data!C:C,stats!B249)</f>
        <v>0</v>
      </c>
      <c r="H249" s="6">
        <f>COUNTIFS(Data!N:N,W249,Data!C:C,stats!B249)</f>
        <v>3</v>
      </c>
      <c r="I249" s="6">
        <f>COUNTIFS(Data!N:N,X249,Data!C:C,stats!B249)</f>
        <v>0</v>
      </c>
      <c r="J249" s="6">
        <f>COUNTIFS(Data!N:N,Y249,Data!C:C,stats!B249)</f>
        <v>1</v>
      </c>
      <c r="K249" s="6">
        <f>COUNTIFS(Data!N:N,Z249,Data!C:C,stats!B249)</f>
        <v>0</v>
      </c>
      <c r="L249" s="6">
        <f>COUNTIFS(Data!N:N,AA249,Data!C:C,stats!B249)</f>
        <v>0</v>
      </c>
      <c r="M249" s="6">
        <f>COUNTIFS(Data!N:N,AB249,Data!C:C,stats!B249)</f>
        <v>0</v>
      </c>
      <c r="N249" s="24">
        <f>COUNTIFS(Data!N:N,AC249,Data!C:C,stats!B249)</f>
        <v>3</v>
      </c>
      <c r="O249" s="27">
        <f t="shared" ref="O249:O268" si="19">SUM(C249:N249)</f>
        <v>9</v>
      </c>
      <c r="P249"/>
      <c r="Q249"/>
      <c r="R249" s="9" t="s">
        <v>698</v>
      </c>
      <c r="S249" s="9" t="s">
        <v>223</v>
      </c>
      <c r="T249" s="9" t="s">
        <v>694</v>
      </c>
      <c r="U249" s="9" t="s">
        <v>701</v>
      </c>
      <c r="V249" s="9" t="s">
        <v>242</v>
      </c>
      <c r="W249" s="9" t="s">
        <v>695</v>
      </c>
      <c r="X249" s="9" t="s">
        <v>697</v>
      </c>
      <c r="Y249" s="9" t="s">
        <v>742</v>
      </c>
      <c r="Z249" s="9" t="s">
        <v>696</v>
      </c>
      <c r="AA249" s="9" t="s">
        <v>222</v>
      </c>
      <c r="AB249" s="9" t="s">
        <v>226</v>
      </c>
      <c r="AC249" s="9" t="s">
        <v>35</v>
      </c>
      <c r="AD249"/>
      <c r="AE249"/>
    </row>
    <row r="250" spans="1:31" ht="19.899999999999999" customHeight="1" x14ac:dyDescent="0.35">
      <c r="B250" s="48" t="s">
        <v>40</v>
      </c>
      <c r="C250" s="23">
        <f>COUNTIFS(Data!N:N,R250,Data!C:C,stats!B250)</f>
        <v>0</v>
      </c>
      <c r="D250" s="6">
        <f>COUNTIFS(Data!N:N,S250,Data!C:C,stats!B250)</f>
        <v>3</v>
      </c>
      <c r="E250" s="6">
        <f>COUNTIFS(Data!N:N,T250,Data!C:C,stats!B250)</f>
        <v>0</v>
      </c>
      <c r="F250" s="6">
        <f>COUNTIFS(Data!N:N,U250,Data!C:C,stats!B250)</f>
        <v>0</v>
      </c>
      <c r="G250" s="6">
        <f>COUNTIFS(Data!N:N,V250,Data!C:C,stats!B250)</f>
        <v>0</v>
      </c>
      <c r="H250" s="6">
        <f>COUNTIFS(Data!N:N,W250,Data!C:C,stats!B250)</f>
        <v>0</v>
      </c>
      <c r="I250" s="6">
        <f>COUNTIFS(Data!N:N,X250,Data!C:C,stats!B250)</f>
        <v>0</v>
      </c>
      <c r="J250" s="6">
        <f>COUNTIFS(Data!N:N,Y250,Data!C:C,stats!B250)</f>
        <v>0</v>
      </c>
      <c r="K250" s="6">
        <f>COUNTIFS(Data!N:N,Z250,Data!C:C,stats!B250)</f>
        <v>0</v>
      </c>
      <c r="L250" s="6">
        <f>COUNTIFS(Data!N:N,AA250,Data!C:C,stats!B250)</f>
        <v>0</v>
      </c>
      <c r="M250" s="6">
        <f>COUNTIFS(Data!N:N,AB250,Data!C:C,stats!B250)</f>
        <v>0</v>
      </c>
      <c r="N250" s="24">
        <f>COUNTIFS(Data!N:N,AC250,Data!C:C,stats!B250)</f>
        <v>1</v>
      </c>
      <c r="O250" s="27">
        <f t="shared" si="19"/>
        <v>4</v>
      </c>
      <c r="P250"/>
      <c r="Q250"/>
      <c r="R250" s="9" t="s">
        <v>698</v>
      </c>
      <c r="S250" s="9" t="s">
        <v>223</v>
      </c>
      <c r="T250" s="9" t="s">
        <v>694</v>
      </c>
      <c r="U250" s="9" t="s">
        <v>701</v>
      </c>
      <c r="V250" s="9" t="s">
        <v>242</v>
      </c>
      <c r="W250" s="9" t="s">
        <v>695</v>
      </c>
      <c r="X250" s="9" t="s">
        <v>697</v>
      </c>
      <c r="Y250" s="9" t="s">
        <v>742</v>
      </c>
      <c r="Z250" s="9" t="s">
        <v>696</v>
      </c>
      <c r="AA250" s="9" t="s">
        <v>222</v>
      </c>
      <c r="AB250" s="9" t="s">
        <v>226</v>
      </c>
      <c r="AC250" s="9" t="s">
        <v>35</v>
      </c>
      <c r="AD250"/>
      <c r="AE250"/>
    </row>
    <row r="251" spans="1:31" ht="19.899999999999999" customHeight="1" x14ac:dyDescent="0.35">
      <c r="B251" s="48" t="s">
        <v>50</v>
      </c>
      <c r="C251" s="23">
        <f>COUNTIFS(Data!N:N,R251,Data!C:C,stats!B251)</f>
        <v>0</v>
      </c>
      <c r="D251" s="6">
        <f>COUNTIFS(Data!N:N,S251,Data!C:C,stats!B251)</f>
        <v>1</v>
      </c>
      <c r="E251" s="6">
        <f>COUNTIFS(Data!N:N,T251,Data!C:C,stats!B251)</f>
        <v>0</v>
      </c>
      <c r="F251" s="6">
        <f>COUNTIFS(Data!N:N,U251,Data!C:C,stats!B251)</f>
        <v>0</v>
      </c>
      <c r="G251" s="6">
        <f>COUNTIFS(Data!N:N,V251,Data!C:C,stats!B251)</f>
        <v>0</v>
      </c>
      <c r="H251" s="6">
        <f>COUNTIFS(Data!N:N,W251,Data!C:C,stats!B251)</f>
        <v>0</v>
      </c>
      <c r="I251" s="6">
        <f>COUNTIFS(Data!N:N,X251,Data!C:C,stats!B251)</f>
        <v>0</v>
      </c>
      <c r="J251" s="6">
        <f>COUNTIFS(Data!N:N,Y251,Data!C:C,stats!B251)</f>
        <v>1</v>
      </c>
      <c r="K251" s="6">
        <f>COUNTIFS(Data!N:N,Z251,Data!C:C,stats!B251)</f>
        <v>0</v>
      </c>
      <c r="L251" s="6">
        <f>COUNTIFS(Data!N:N,AA251,Data!C:C,stats!B251)</f>
        <v>0</v>
      </c>
      <c r="M251" s="6">
        <f>COUNTIFS(Data!N:N,AB251,Data!C:C,stats!B251)</f>
        <v>0</v>
      </c>
      <c r="N251" s="24">
        <f>COUNTIFS(Data!N:N,AC251,Data!C:C,stats!B251)</f>
        <v>0</v>
      </c>
      <c r="O251" s="27">
        <f t="shared" si="19"/>
        <v>2</v>
      </c>
      <c r="P251"/>
      <c r="Q251"/>
      <c r="R251" s="9" t="s">
        <v>698</v>
      </c>
      <c r="S251" s="9" t="s">
        <v>223</v>
      </c>
      <c r="T251" s="9" t="s">
        <v>694</v>
      </c>
      <c r="U251" s="9" t="s">
        <v>701</v>
      </c>
      <c r="V251" s="9" t="s">
        <v>242</v>
      </c>
      <c r="W251" s="9" t="s">
        <v>695</v>
      </c>
      <c r="X251" s="9" t="s">
        <v>697</v>
      </c>
      <c r="Y251" s="9" t="s">
        <v>742</v>
      </c>
      <c r="Z251" s="9" t="s">
        <v>696</v>
      </c>
      <c r="AA251" s="9" t="s">
        <v>222</v>
      </c>
      <c r="AB251" s="9" t="s">
        <v>226</v>
      </c>
      <c r="AC251" s="9" t="s">
        <v>35</v>
      </c>
      <c r="AD251"/>
      <c r="AE251"/>
    </row>
    <row r="252" spans="1:31" ht="19.899999999999999" customHeight="1" x14ac:dyDescent="0.35">
      <c r="B252" s="48" t="s">
        <v>37</v>
      </c>
      <c r="C252" s="23">
        <f>COUNTIFS(Data!N:N,R252,Data!C:C,stats!B252)</f>
        <v>0</v>
      </c>
      <c r="D252" s="6">
        <f>COUNTIFS(Data!N:N,S252,Data!C:C,stats!B252)</f>
        <v>2</v>
      </c>
      <c r="E252" s="6">
        <f>COUNTIFS(Data!N:N,T252,Data!C:C,stats!B252)</f>
        <v>0</v>
      </c>
      <c r="F252" s="6">
        <f>COUNTIFS(Data!N:N,U252,Data!C:C,stats!B252)</f>
        <v>0</v>
      </c>
      <c r="G252" s="6">
        <f>COUNTIFS(Data!N:N,V252,Data!C:C,stats!B252)</f>
        <v>0</v>
      </c>
      <c r="H252" s="6">
        <f>COUNTIFS(Data!N:N,W252,Data!C:C,stats!B252)</f>
        <v>0</v>
      </c>
      <c r="I252" s="6">
        <f>COUNTIFS(Data!N:N,X252,Data!C:C,stats!B252)</f>
        <v>0</v>
      </c>
      <c r="J252" s="6">
        <f>COUNTIFS(Data!N:N,Y252,Data!C:C,stats!B252)</f>
        <v>0</v>
      </c>
      <c r="K252" s="6">
        <f>COUNTIFS(Data!N:N,Z252,Data!C:C,stats!B252)</f>
        <v>0</v>
      </c>
      <c r="L252" s="6">
        <f>COUNTIFS(Data!N:N,AA252,Data!C:C,stats!B252)</f>
        <v>0</v>
      </c>
      <c r="M252" s="6">
        <f>COUNTIFS(Data!N:N,AB252,Data!C:C,stats!B252)</f>
        <v>0</v>
      </c>
      <c r="N252" s="24">
        <f>COUNTIFS(Data!N:N,AC252,Data!C:C,stats!B252)</f>
        <v>1</v>
      </c>
      <c r="O252" s="27">
        <f t="shared" si="19"/>
        <v>3</v>
      </c>
      <c r="P252"/>
      <c r="Q252"/>
      <c r="R252" s="9" t="s">
        <v>698</v>
      </c>
      <c r="S252" s="9" t="s">
        <v>223</v>
      </c>
      <c r="T252" s="9" t="s">
        <v>694</v>
      </c>
      <c r="U252" s="9" t="s">
        <v>701</v>
      </c>
      <c r="V252" s="9" t="s">
        <v>242</v>
      </c>
      <c r="W252" s="9" t="s">
        <v>695</v>
      </c>
      <c r="X252" s="9" t="s">
        <v>697</v>
      </c>
      <c r="Y252" s="9" t="s">
        <v>742</v>
      </c>
      <c r="Z252" s="9" t="s">
        <v>696</v>
      </c>
      <c r="AA252" s="9" t="s">
        <v>222</v>
      </c>
      <c r="AB252" s="9" t="s">
        <v>226</v>
      </c>
      <c r="AC252" s="9" t="s">
        <v>35</v>
      </c>
      <c r="AD252"/>
      <c r="AE252"/>
    </row>
    <row r="253" spans="1:31" ht="19.899999999999999" customHeight="1" x14ac:dyDescent="0.35">
      <c r="B253" s="48" t="s">
        <v>41</v>
      </c>
      <c r="C253" s="23">
        <f>COUNTIFS(Data!N:N,R253,Data!C:C,stats!B253)</f>
        <v>0</v>
      </c>
      <c r="D253" s="6">
        <f>COUNTIFS(Data!N:N,S253,Data!C:C,stats!B253)</f>
        <v>0</v>
      </c>
      <c r="E253" s="6">
        <f>COUNTIFS(Data!N:N,T253,Data!C:C,stats!B253)</f>
        <v>0</v>
      </c>
      <c r="F253" s="6">
        <f>COUNTIFS(Data!N:N,U253,Data!C:C,stats!B253)</f>
        <v>0</v>
      </c>
      <c r="G253" s="6">
        <f>COUNTIFS(Data!N:N,V253,Data!C:C,stats!B253)</f>
        <v>0</v>
      </c>
      <c r="H253" s="6">
        <f>COUNTIFS(Data!N:N,W253,Data!C:C,stats!B253)</f>
        <v>0</v>
      </c>
      <c r="I253" s="6">
        <f>COUNTIFS(Data!N:N,X253,Data!C:C,stats!B253)</f>
        <v>0</v>
      </c>
      <c r="J253" s="6">
        <f>COUNTIFS(Data!N:N,Y253,Data!C:C,stats!B253)</f>
        <v>0</v>
      </c>
      <c r="K253" s="6">
        <f>COUNTIFS(Data!N:N,Z253,Data!C:C,stats!B253)</f>
        <v>0</v>
      </c>
      <c r="L253" s="6">
        <f>COUNTIFS(Data!N:N,AA253,Data!C:C,stats!B253)</f>
        <v>0</v>
      </c>
      <c r="M253" s="6">
        <f>COUNTIFS(Data!N:N,AB253,Data!C:C,stats!B253)</f>
        <v>0</v>
      </c>
      <c r="N253" s="24">
        <f>COUNTIFS(Data!N:N,AC253,Data!C:C,stats!B253)</f>
        <v>1</v>
      </c>
      <c r="O253" s="27">
        <f t="shared" si="19"/>
        <v>1</v>
      </c>
      <c r="P253"/>
      <c r="Q253"/>
      <c r="R253" s="9" t="s">
        <v>698</v>
      </c>
      <c r="S253" s="9" t="s">
        <v>223</v>
      </c>
      <c r="T253" s="9" t="s">
        <v>694</v>
      </c>
      <c r="U253" s="9" t="s">
        <v>701</v>
      </c>
      <c r="V253" s="9" t="s">
        <v>242</v>
      </c>
      <c r="W253" s="9" t="s">
        <v>695</v>
      </c>
      <c r="X253" s="9" t="s">
        <v>697</v>
      </c>
      <c r="Y253" s="9" t="s">
        <v>742</v>
      </c>
      <c r="Z253" s="9" t="s">
        <v>696</v>
      </c>
      <c r="AA253" s="9" t="s">
        <v>222</v>
      </c>
      <c r="AB253" s="9" t="s">
        <v>226</v>
      </c>
      <c r="AC253" s="9" t="s">
        <v>35</v>
      </c>
      <c r="AD253"/>
      <c r="AE253"/>
    </row>
    <row r="254" spans="1:31" ht="19.899999999999999" customHeight="1" x14ac:dyDescent="0.35">
      <c r="B254" s="48" t="s">
        <v>38</v>
      </c>
      <c r="C254" s="23">
        <f>COUNTIFS(Data!N:N,R254,Data!C:C,stats!B254)</f>
        <v>0</v>
      </c>
      <c r="D254" s="6">
        <f>COUNTIFS(Data!N:N,S254,Data!C:C,stats!B254)</f>
        <v>0</v>
      </c>
      <c r="E254" s="6">
        <f>COUNTIFS(Data!N:N,T254,Data!C:C,stats!B254)</f>
        <v>0</v>
      </c>
      <c r="F254" s="6">
        <f>COUNTIFS(Data!N:N,U254,Data!C:C,stats!B254)</f>
        <v>0</v>
      </c>
      <c r="G254" s="6">
        <f>COUNTIFS(Data!N:N,V254,Data!C:C,stats!B254)</f>
        <v>0</v>
      </c>
      <c r="H254" s="6">
        <f>COUNTIFS(Data!N:N,W254,Data!C:C,stats!B254)</f>
        <v>0</v>
      </c>
      <c r="I254" s="6">
        <f>COUNTIFS(Data!N:N,X254,Data!C:C,stats!B254)</f>
        <v>0</v>
      </c>
      <c r="J254" s="6">
        <f>COUNTIFS(Data!N:N,Y254,Data!C:C,stats!B254)</f>
        <v>0</v>
      </c>
      <c r="K254" s="6">
        <f>COUNTIFS(Data!N:N,Z254,Data!C:C,stats!B254)</f>
        <v>0</v>
      </c>
      <c r="L254" s="6">
        <f>COUNTIFS(Data!N:N,AA254,Data!C:C,stats!B254)</f>
        <v>0</v>
      </c>
      <c r="M254" s="6">
        <f>COUNTIFS(Data!N:N,AB254,Data!C:C,stats!B254)</f>
        <v>0</v>
      </c>
      <c r="N254" s="24">
        <f>COUNTIFS(Data!N:N,AC254,Data!C:C,stats!B254)</f>
        <v>0</v>
      </c>
      <c r="O254" s="27">
        <f t="shared" si="19"/>
        <v>0</v>
      </c>
      <c r="P254"/>
      <c r="Q254"/>
      <c r="R254" s="9" t="s">
        <v>698</v>
      </c>
      <c r="S254" s="9" t="s">
        <v>223</v>
      </c>
      <c r="T254" s="9" t="s">
        <v>694</v>
      </c>
      <c r="U254" s="9" t="s">
        <v>701</v>
      </c>
      <c r="V254" s="9" t="s">
        <v>242</v>
      </c>
      <c r="W254" s="9" t="s">
        <v>695</v>
      </c>
      <c r="X254" s="9" t="s">
        <v>697</v>
      </c>
      <c r="Y254" s="9" t="s">
        <v>742</v>
      </c>
      <c r="Z254" s="9" t="s">
        <v>696</v>
      </c>
      <c r="AA254" s="9" t="s">
        <v>222</v>
      </c>
      <c r="AB254" s="9" t="s">
        <v>226</v>
      </c>
      <c r="AC254" s="9" t="s">
        <v>35</v>
      </c>
      <c r="AD254"/>
      <c r="AE254"/>
    </row>
    <row r="255" spans="1:31" ht="19.899999999999999" customHeight="1" x14ac:dyDescent="0.35">
      <c r="B255" s="48" t="s">
        <v>45</v>
      </c>
      <c r="C255" s="23">
        <f>COUNTIFS(Data!N:N,R255,Data!C:C,stats!B255)</f>
        <v>0</v>
      </c>
      <c r="D255" s="6">
        <f>COUNTIFS(Data!N:N,S255,Data!C:C,stats!B255)</f>
        <v>0</v>
      </c>
      <c r="E255" s="6">
        <f>COUNTIFS(Data!N:N,T255,Data!C:C,stats!B255)</f>
        <v>0</v>
      </c>
      <c r="F255" s="6">
        <f>COUNTIFS(Data!N:N,U255,Data!C:C,stats!B255)</f>
        <v>0</v>
      </c>
      <c r="G255" s="6">
        <f>COUNTIFS(Data!N:N,V255,Data!C:C,stats!B255)</f>
        <v>0</v>
      </c>
      <c r="H255" s="6">
        <f>COUNTIFS(Data!N:N,W255,Data!C:C,stats!B255)</f>
        <v>0</v>
      </c>
      <c r="I255" s="6">
        <f>COUNTIFS(Data!N:N,X255,Data!C:C,stats!B255)</f>
        <v>0</v>
      </c>
      <c r="J255" s="6">
        <f>COUNTIFS(Data!N:N,Y255,Data!C:C,stats!B255)</f>
        <v>0</v>
      </c>
      <c r="K255" s="6">
        <f>COUNTIFS(Data!N:N,Z255,Data!C:C,stats!B255)</f>
        <v>0</v>
      </c>
      <c r="L255" s="6">
        <f>COUNTIFS(Data!N:N,AA255,Data!C:C,stats!B255)</f>
        <v>0</v>
      </c>
      <c r="M255" s="6">
        <f>COUNTIFS(Data!N:N,AB255,Data!C:C,stats!B255)</f>
        <v>0</v>
      </c>
      <c r="N255" s="24">
        <f>COUNTIFS(Data!N:N,AC255,Data!C:C,stats!B255)</f>
        <v>0</v>
      </c>
      <c r="O255" s="27">
        <f t="shared" si="19"/>
        <v>0</v>
      </c>
      <c r="P255"/>
      <c r="Q255"/>
      <c r="R255" s="9" t="s">
        <v>698</v>
      </c>
      <c r="S255" s="9" t="s">
        <v>223</v>
      </c>
      <c r="T255" s="9" t="s">
        <v>694</v>
      </c>
      <c r="U255" s="9" t="s">
        <v>701</v>
      </c>
      <c r="V255" s="9" t="s">
        <v>242</v>
      </c>
      <c r="W255" s="9" t="s">
        <v>695</v>
      </c>
      <c r="X255" s="9" t="s">
        <v>697</v>
      </c>
      <c r="Y255" s="9" t="s">
        <v>742</v>
      </c>
      <c r="Z255" s="9" t="s">
        <v>696</v>
      </c>
      <c r="AA255" s="9" t="s">
        <v>222</v>
      </c>
      <c r="AB255" s="9" t="s">
        <v>226</v>
      </c>
      <c r="AC255" s="9" t="s">
        <v>35</v>
      </c>
      <c r="AD255"/>
      <c r="AE255"/>
    </row>
    <row r="256" spans="1:31" ht="19.899999999999999" customHeight="1" x14ac:dyDescent="0.35">
      <c r="B256" s="48" t="s">
        <v>44</v>
      </c>
      <c r="C256" s="23">
        <f>COUNTIFS(Data!N:N,R256,Data!C:C,stats!B256)</f>
        <v>0</v>
      </c>
      <c r="D256" s="6">
        <f>COUNTIFS(Data!N:N,S256,Data!C:C,stats!B256)</f>
        <v>0</v>
      </c>
      <c r="E256" s="6">
        <f>COUNTIFS(Data!N:N,T256,Data!C:C,stats!B256)</f>
        <v>0</v>
      </c>
      <c r="F256" s="6">
        <f>COUNTIFS(Data!N:N,U256,Data!C:C,stats!B256)</f>
        <v>0</v>
      </c>
      <c r="G256" s="6">
        <f>COUNTIFS(Data!N:N,V256,Data!C:C,stats!B256)</f>
        <v>0</v>
      </c>
      <c r="H256" s="6">
        <f>COUNTIFS(Data!N:N,W256,Data!C:C,stats!B256)</f>
        <v>0</v>
      </c>
      <c r="I256" s="6">
        <f>COUNTIFS(Data!N:N,X256,Data!C:C,stats!B256)</f>
        <v>0</v>
      </c>
      <c r="J256" s="6">
        <f>COUNTIFS(Data!N:N,Y256,Data!C:C,stats!B256)</f>
        <v>0</v>
      </c>
      <c r="K256" s="6">
        <f>COUNTIFS(Data!N:N,Z256,Data!C:C,stats!B256)</f>
        <v>0</v>
      </c>
      <c r="L256" s="6">
        <f>COUNTIFS(Data!N:N,AA256,Data!C:C,stats!B256)</f>
        <v>0</v>
      </c>
      <c r="M256" s="6">
        <f>COUNTIFS(Data!N:N,AB256,Data!C:C,stats!B256)</f>
        <v>0</v>
      </c>
      <c r="N256" s="24">
        <f>COUNTIFS(Data!N:N,AC256,Data!C:C,stats!B256)</f>
        <v>0</v>
      </c>
      <c r="O256" s="27">
        <f t="shared" si="19"/>
        <v>0</v>
      </c>
      <c r="P256"/>
      <c r="Q256"/>
      <c r="R256" s="9" t="s">
        <v>698</v>
      </c>
      <c r="S256" s="9" t="s">
        <v>223</v>
      </c>
      <c r="T256" s="9" t="s">
        <v>694</v>
      </c>
      <c r="U256" s="9" t="s">
        <v>701</v>
      </c>
      <c r="V256" s="9" t="s">
        <v>242</v>
      </c>
      <c r="W256" s="9" t="s">
        <v>695</v>
      </c>
      <c r="X256" s="9" t="s">
        <v>697</v>
      </c>
      <c r="Y256" s="9" t="s">
        <v>742</v>
      </c>
      <c r="Z256" s="9" t="s">
        <v>696</v>
      </c>
      <c r="AA256" s="9" t="s">
        <v>222</v>
      </c>
      <c r="AB256" s="9" t="s">
        <v>226</v>
      </c>
      <c r="AC256" s="9" t="s">
        <v>35</v>
      </c>
      <c r="AD256"/>
      <c r="AE256"/>
    </row>
    <row r="257" spans="1:31" ht="19.899999999999999" customHeight="1" x14ac:dyDescent="0.35">
      <c r="B257" s="48" t="s">
        <v>42</v>
      </c>
      <c r="C257" s="23">
        <f>COUNTIFS(Data!N:N,R257,Data!C:C,stats!B257)</f>
        <v>0</v>
      </c>
      <c r="D257" s="6">
        <f>COUNTIFS(Data!N:N,S257,Data!C:C,stats!B257)</f>
        <v>0</v>
      </c>
      <c r="E257" s="6">
        <f>COUNTIFS(Data!N:N,T257,Data!C:C,stats!B257)</f>
        <v>0</v>
      </c>
      <c r="F257" s="6">
        <f>COUNTIFS(Data!N:N,U257,Data!C:C,stats!B257)</f>
        <v>0</v>
      </c>
      <c r="G257" s="6">
        <f>COUNTIFS(Data!N:N,V257,Data!C:C,stats!B257)</f>
        <v>0</v>
      </c>
      <c r="H257" s="6">
        <f>COUNTIFS(Data!N:N,W257,Data!C:C,stats!B257)</f>
        <v>0</v>
      </c>
      <c r="I257" s="6">
        <f>COUNTIFS(Data!N:N,X257,Data!C:C,stats!B257)</f>
        <v>0</v>
      </c>
      <c r="J257" s="6">
        <f>COUNTIFS(Data!N:N,Y257,Data!C:C,stats!B257)</f>
        <v>0</v>
      </c>
      <c r="K257" s="6">
        <f>COUNTIFS(Data!N:N,Z257,Data!C:C,stats!B257)</f>
        <v>1</v>
      </c>
      <c r="L257" s="6">
        <f>COUNTIFS(Data!N:N,AA257,Data!C:C,stats!B257)</f>
        <v>0</v>
      </c>
      <c r="M257" s="6">
        <f>COUNTIFS(Data!N:N,AB257,Data!C:C,stats!B257)</f>
        <v>0</v>
      </c>
      <c r="N257" s="24">
        <f>COUNTIFS(Data!N:N,AC257,Data!C:C,stats!B257)</f>
        <v>0</v>
      </c>
      <c r="O257" s="27">
        <f t="shared" si="19"/>
        <v>1</v>
      </c>
      <c r="P257"/>
      <c r="Q257"/>
      <c r="R257" s="9" t="s">
        <v>698</v>
      </c>
      <c r="S257" s="9" t="s">
        <v>223</v>
      </c>
      <c r="T257" s="9" t="s">
        <v>694</v>
      </c>
      <c r="U257" s="9" t="s">
        <v>701</v>
      </c>
      <c r="V257" s="9" t="s">
        <v>242</v>
      </c>
      <c r="W257" s="9" t="s">
        <v>695</v>
      </c>
      <c r="X257" s="9" t="s">
        <v>697</v>
      </c>
      <c r="Y257" s="9" t="s">
        <v>742</v>
      </c>
      <c r="Z257" s="9" t="s">
        <v>696</v>
      </c>
      <c r="AA257" s="9" t="s">
        <v>222</v>
      </c>
      <c r="AB257" s="9" t="s">
        <v>226</v>
      </c>
      <c r="AC257" s="9" t="s">
        <v>35</v>
      </c>
      <c r="AD257"/>
      <c r="AE257"/>
    </row>
    <row r="258" spans="1:31" ht="19.899999999999999" customHeight="1" x14ac:dyDescent="0.35">
      <c r="B258" s="48" t="s">
        <v>48</v>
      </c>
      <c r="C258" s="23">
        <f>COUNTIFS(Data!N:N,R258,Data!C:C,stats!B258)</f>
        <v>0</v>
      </c>
      <c r="D258" s="6">
        <f>COUNTIFS(Data!N:N,S258,Data!C:C,stats!B258)</f>
        <v>1</v>
      </c>
      <c r="E258" s="6">
        <f>COUNTIFS(Data!N:N,T258,Data!C:C,stats!B258)</f>
        <v>0</v>
      </c>
      <c r="F258" s="6">
        <f>COUNTIFS(Data!N:N,U258,Data!C:C,stats!B258)</f>
        <v>0</v>
      </c>
      <c r="G258" s="6">
        <f>COUNTIFS(Data!N:N,V258,Data!C:C,stats!B258)</f>
        <v>0</v>
      </c>
      <c r="H258" s="6">
        <f>COUNTIFS(Data!N:N,W258,Data!C:C,stats!B258)</f>
        <v>0</v>
      </c>
      <c r="I258" s="6">
        <f>COUNTIFS(Data!N:N,X258,Data!C:C,stats!B258)</f>
        <v>0</v>
      </c>
      <c r="J258" s="6">
        <f>COUNTIFS(Data!N:N,Y258,Data!C:C,stats!B258)</f>
        <v>0</v>
      </c>
      <c r="K258" s="6">
        <f>COUNTIFS(Data!N:N,Z258,Data!C:C,stats!B258)</f>
        <v>0</v>
      </c>
      <c r="L258" s="6">
        <f>COUNTIFS(Data!N:N,AA258,Data!C:C,stats!B258)</f>
        <v>0</v>
      </c>
      <c r="M258" s="6">
        <f>COUNTIFS(Data!N:N,AB258,Data!C:C,stats!B258)</f>
        <v>0</v>
      </c>
      <c r="N258" s="24">
        <f>COUNTIFS(Data!N:N,AC258,Data!C:C,stats!B258)</f>
        <v>2</v>
      </c>
      <c r="O258" s="27">
        <f t="shared" si="19"/>
        <v>3</v>
      </c>
      <c r="P258"/>
      <c r="Q258"/>
      <c r="R258" s="9" t="s">
        <v>698</v>
      </c>
      <c r="S258" s="9" t="s">
        <v>223</v>
      </c>
      <c r="T258" s="9" t="s">
        <v>694</v>
      </c>
      <c r="U258" s="9" t="s">
        <v>701</v>
      </c>
      <c r="V258" s="9" t="s">
        <v>242</v>
      </c>
      <c r="W258" s="9" t="s">
        <v>695</v>
      </c>
      <c r="X258" s="9" t="s">
        <v>697</v>
      </c>
      <c r="Y258" s="9" t="s">
        <v>742</v>
      </c>
      <c r="Z258" s="9" t="s">
        <v>696</v>
      </c>
      <c r="AA258" s="9" t="s">
        <v>222</v>
      </c>
      <c r="AB258" s="9" t="s">
        <v>226</v>
      </c>
      <c r="AC258" s="9" t="s">
        <v>35</v>
      </c>
      <c r="AD258"/>
      <c r="AE258"/>
    </row>
    <row r="259" spans="1:31" ht="19.899999999999999" customHeight="1" x14ac:dyDescent="0.35">
      <c r="B259" s="48" t="s">
        <v>49</v>
      </c>
      <c r="C259" s="23">
        <f>COUNTIFS(Data!N:N,R259,Data!C:C,stats!B259)</f>
        <v>0</v>
      </c>
      <c r="D259" s="6">
        <f>COUNTIFS(Data!N:N,S259,Data!C:C,stats!B259)</f>
        <v>0</v>
      </c>
      <c r="E259" s="6">
        <f>COUNTIFS(Data!N:N,T259,Data!C:C,stats!B259)</f>
        <v>0</v>
      </c>
      <c r="F259" s="6">
        <f>COUNTIFS(Data!N:N,U259,Data!C:C,stats!B259)</f>
        <v>0</v>
      </c>
      <c r="G259" s="6">
        <f>COUNTIFS(Data!N:N,V259,Data!C:C,stats!B259)</f>
        <v>0</v>
      </c>
      <c r="H259" s="6">
        <f>COUNTIFS(Data!N:N,W259,Data!C:C,stats!B259)</f>
        <v>0</v>
      </c>
      <c r="I259" s="6">
        <f>COUNTIFS(Data!N:N,X259,Data!C:C,stats!B259)</f>
        <v>0</v>
      </c>
      <c r="J259" s="6">
        <f>COUNTIFS(Data!N:N,Y259,Data!C:C,stats!B259)</f>
        <v>0</v>
      </c>
      <c r="K259" s="6">
        <f>COUNTIFS(Data!N:N,Z259,Data!C:C,stats!B259)</f>
        <v>0</v>
      </c>
      <c r="L259" s="6">
        <f>COUNTIFS(Data!N:N,AA259,Data!C:C,stats!B259)</f>
        <v>0</v>
      </c>
      <c r="M259" s="6">
        <f>COUNTIFS(Data!N:N,AB259,Data!C:C,stats!B259)</f>
        <v>0</v>
      </c>
      <c r="N259" s="24">
        <f>COUNTIFS(Data!N:N,AC259,Data!C:C,stats!B259)</f>
        <v>0</v>
      </c>
      <c r="O259" s="27">
        <f t="shared" si="19"/>
        <v>0</v>
      </c>
      <c r="P259"/>
      <c r="Q259"/>
      <c r="R259" s="9" t="s">
        <v>698</v>
      </c>
      <c r="S259" s="9" t="s">
        <v>223</v>
      </c>
      <c r="T259" s="9" t="s">
        <v>694</v>
      </c>
      <c r="U259" s="9" t="s">
        <v>701</v>
      </c>
      <c r="V259" s="9" t="s">
        <v>242</v>
      </c>
      <c r="W259" s="9" t="s">
        <v>695</v>
      </c>
      <c r="X259" s="9" t="s">
        <v>697</v>
      </c>
      <c r="Y259" s="9" t="s">
        <v>742</v>
      </c>
      <c r="Z259" s="9" t="s">
        <v>696</v>
      </c>
      <c r="AA259" s="9" t="s">
        <v>222</v>
      </c>
      <c r="AB259" s="9" t="s">
        <v>226</v>
      </c>
      <c r="AC259" s="9" t="s">
        <v>35</v>
      </c>
      <c r="AD259"/>
      <c r="AE259"/>
    </row>
    <row r="260" spans="1:31" ht="19.899999999999999" customHeight="1" x14ac:dyDescent="0.35">
      <c r="B260" s="48" t="s">
        <v>54</v>
      </c>
      <c r="C260" s="23">
        <f>COUNTIFS(Data!N:N,R260,Data!C:C,stats!B260)</f>
        <v>0</v>
      </c>
      <c r="D260" s="6">
        <f>COUNTIFS(Data!N:N,S260,Data!C:C,stats!B260)</f>
        <v>0</v>
      </c>
      <c r="E260" s="6">
        <f>COUNTIFS(Data!N:N,T260,Data!C:C,stats!B260)</f>
        <v>0</v>
      </c>
      <c r="F260" s="6">
        <f>COUNTIFS(Data!N:N,U260,Data!C:C,stats!B260)</f>
        <v>0</v>
      </c>
      <c r="G260" s="6">
        <f>COUNTIFS(Data!N:N,V260,Data!C:C,stats!B260)</f>
        <v>0</v>
      </c>
      <c r="H260" s="6">
        <f>COUNTIFS(Data!N:N,W260,Data!C:C,stats!B260)</f>
        <v>0</v>
      </c>
      <c r="I260" s="6">
        <f>COUNTIFS(Data!N:N,X260,Data!C:C,stats!B260)</f>
        <v>0</v>
      </c>
      <c r="J260" s="6">
        <f>COUNTIFS(Data!N:N,Y260,Data!C:C,stats!B260)</f>
        <v>0</v>
      </c>
      <c r="K260" s="6">
        <f>COUNTIFS(Data!N:N,Z260,Data!C:C,stats!B260)</f>
        <v>0</v>
      </c>
      <c r="L260" s="6">
        <f>COUNTIFS(Data!N:N,AA260,Data!C:C,stats!B260)</f>
        <v>0</v>
      </c>
      <c r="M260" s="6">
        <f>COUNTIFS(Data!N:N,AB260,Data!C:C,stats!B260)</f>
        <v>0</v>
      </c>
      <c r="N260" s="24">
        <f>COUNTIFS(Data!N:N,AC260,Data!C:C,stats!B260)</f>
        <v>0</v>
      </c>
      <c r="O260" s="27">
        <f t="shared" si="19"/>
        <v>0</v>
      </c>
      <c r="P260"/>
      <c r="Q260"/>
      <c r="R260" s="9" t="s">
        <v>698</v>
      </c>
      <c r="S260" s="9" t="s">
        <v>223</v>
      </c>
      <c r="T260" s="9" t="s">
        <v>694</v>
      </c>
      <c r="U260" s="9" t="s">
        <v>701</v>
      </c>
      <c r="V260" s="9" t="s">
        <v>242</v>
      </c>
      <c r="W260" s="9" t="s">
        <v>695</v>
      </c>
      <c r="X260" s="9" t="s">
        <v>697</v>
      </c>
      <c r="Y260" s="9" t="s">
        <v>742</v>
      </c>
      <c r="Z260" s="9" t="s">
        <v>696</v>
      </c>
      <c r="AA260" s="9" t="s">
        <v>222</v>
      </c>
      <c r="AB260" s="9" t="s">
        <v>226</v>
      </c>
      <c r="AC260" s="9" t="s">
        <v>35</v>
      </c>
      <c r="AD260"/>
      <c r="AE260"/>
    </row>
    <row r="261" spans="1:31" ht="19.899999999999999" customHeight="1" x14ac:dyDescent="0.35">
      <c r="B261" s="48" t="s">
        <v>47</v>
      </c>
      <c r="C261" s="23">
        <f>COUNTIFS(Data!N:N,R261,Data!C:C,stats!B261)</f>
        <v>0</v>
      </c>
      <c r="D261" s="6">
        <f>COUNTIFS(Data!N:N,S261,Data!C:C,stats!B261)</f>
        <v>0</v>
      </c>
      <c r="E261" s="6">
        <f>COUNTIFS(Data!N:N,T261,Data!C:C,stats!B261)</f>
        <v>0</v>
      </c>
      <c r="F261" s="6">
        <f>COUNTIFS(Data!N:N,U261,Data!C:C,stats!B261)</f>
        <v>0</v>
      </c>
      <c r="G261" s="6">
        <f>COUNTIFS(Data!N:N,V261,Data!C:C,stats!B261)</f>
        <v>0</v>
      </c>
      <c r="H261" s="6">
        <f>COUNTIFS(Data!N:N,W261,Data!C:C,stats!B261)</f>
        <v>0</v>
      </c>
      <c r="I261" s="6">
        <f>COUNTIFS(Data!N:N,X261,Data!C:C,stats!B261)</f>
        <v>0</v>
      </c>
      <c r="J261" s="6">
        <f>COUNTIFS(Data!N:N,Y261,Data!C:C,stats!B261)</f>
        <v>0</v>
      </c>
      <c r="K261" s="6">
        <f>COUNTIFS(Data!N:N,Z261,Data!C:C,stats!B261)</f>
        <v>0</v>
      </c>
      <c r="L261" s="6">
        <f>COUNTIFS(Data!N:N,AA261,Data!C:C,stats!B261)</f>
        <v>0</v>
      </c>
      <c r="M261" s="6">
        <f>COUNTIFS(Data!N:N,AB261,Data!C:C,stats!B261)</f>
        <v>0</v>
      </c>
      <c r="N261" s="24">
        <f>COUNTIFS(Data!N:N,AC261,Data!C:C,stats!B261)</f>
        <v>0</v>
      </c>
      <c r="O261" s="27">
        <f t="shared" si="19"/>
        <v>0</v>
      </c>
      <c r="P261"/>
      <c r="Q261"/>
      <c r="R261" s="9" t="s">
        <v>698</v>
      </c>
      <c r="S261" s="9" t="s">
        <v>223</v>
      </c>
      <c r="T261" s="9" t="s">
        <v>694</v>
      </c>
      <c r="U261" s="9" t="s">
        <v>701</v>
      </c>
      <c r="V261" s="9" t="s">
        <v>242</v>
      </c>
      <c r="W261" s="9" t="s">
        <v>695</v>
      </c>
      <c r="X261" s="9" t="s">
        <v>697</v>
      </c>
      <c r="Y261" s="9" t="s">
        <v>742</v>
      </c>
      <c r="Z261" s="9" t="s">
        <v>696</v>
      </c>
      <c r="AA261" s="9" t="s">
        <v>222</v>
      </c>
      <c r="AB261" s="9" t="s">
        <v>226</v>
      </c>
      <c r="AC261" s="9" t="s">
        <v>35</v>
      </c>
      <c r="AD261"/>
      <c r="AE261"/>
    </row>
    <row r="262" spans="1:31" ht="19.899999999999999" customHeight="1" x14ac:dyDescent="0.35">
      <c r="B262" s="48" t="s">
        <v>43</v>
      </c>
      <c r="C262" s="23">
        <f>COUNTIFS(Data!N:N,R262,Data!C:C,stats!B262)</f>
        <v>0</v>
      </c>
      <c r="D262" s="6">
        <f>COUNTIFS(Data!N:N,S262,Data!C:C,stats!B262)</f>
        <v>0</v>
      </c>
      <c r="E262" s="6">
        <f>COUNTIFS(Data!N:N,T262,Data!C:C,stats!B262)</f>
        <v>0</v>
      </c>
      <c r="F262" s="6">
        <f>COUNTIFS(Data!N:N,U262,Data!C:C,stats!B262)</f>
        <v>0</v>
      </c>
      <c r="G262" s="6">
        <f>COUNTIFS(Data!N:N,V262,Data!C:C,stats!B262)</f>
        <v>0</v>
      </c>
      <c r="H262" s="6">
        <f>COUNTIFS(Data!N:N,W262,Data!C:C,stats!B262)</f>
        <v>0</v>
      </c>
      <c r="I262" s="6">
        <f>COUNTIFS(Data!N:N,X262,Data!C:C,stats!B262)</f>
        <v>0</v>
      </c>
      <c r="J262" s="6">
        <f>COUNTIFS(Data!N:N,Y262,Data!C:C,stats!B262)</f>
        <v>0</v>
      </c>
      <c r="K262" s="6">
        <f>COUNTIFS(Data!N:N,Z262,Data!C:C,stats!B262)</f>
        <v>0</v>
      </c>
      <c r="L262" s="6">
        <f>COUNTIFS(Data!N:N,AA262,Data!C:C,stats!B262)</f>
        <v>0</v>
      </c>
      <c r="M262" s="6">
        <f>COUNTIFS(Data!N:N,AB262,Data!C:C,stats!B262)</f>
        <v>0</v>
      </c>
      <c r="N262" s="24">
        <f>COUNTIFS(Data!N:N,AC262,Data!C:C,stats!B262)</f>
        <v>3</v>
      </c>
      <c r="O262" s="27">
        <f t="shared" si="19"/>
        <v>3</v>
      </c>
      <c r="P262"/>
      <c r="Q262"/>
      <c r="R262" s="9" t="s">
        <v>698</v>
      </c>
      <c r="S262" s="9" t="s">
        <v>223</v>
      </c>
      <c r="T262" s="9" t="s">
        <v>694</v>
      </c>
      <c r="U262" s="9" t="s">
        <v>701</v>
      </c>
      <c r="V262" s="9" t="s">
        <v>242</v>
      </c>
      <c r="W262" s="9" t="s">
        <v>695</v>
      </c>
      <c r="X262" s="9" t="s">
        <v>697</v>
      </c>
      <c r="Y262" s="9" t="s">
        <v>742</v>
      </c>
      <c r="Z262" s="9" t="s">
        <v>696</v>
      </c>
      <c r="AA262" s="9" t="s">
        <v>222</v>
      </c>
      <c r="AB262" s="9" t="s">
        <v>226</v>
      </c>
      <c r="AC262" s="9" t="s">
        <v>35</v>
      </c>
      <c r="AD262"/>
      <c r="AE262"/>
    </row>
    <row r="263" spans="1:31" ht="19.899999999999999" customHeight="1" x14ac:dyDescent="0.35">
      <c r="B263" s="48" t="s">
        <v>46</v>
      </c>
      <c r="C263" s="23">
        <f>COUNTIFS(Data!N:N,R263,Data!C:C,stats!B263)</f>
        <v>0</v>
      </c>
      <c r="D263" s="6">
        <f>COUNTIFS(Data!N:N,S263,Data!C:C,stats!B263)</f>
        <v>0</v>
      </c>
      <c r="E263" s="6">
        <f>COUNTIFS(Data!N:N,T263,Data!C:C,stats!B263)</f>
        <v>0</v>
      </c>
      <c r="F263" s="6">
        <f>COUNTIFS(Data!N:N,U263,Data!C:C,stats!B263)</f>
        <v>0</v>
      </c>
      <c r="G263" s="6">
        <f>COUNTIFS(Data!N:N,V263,Data!C:C,stats!B263)</f>
        <v>0</v>
      </c>
      <c r="H263" s="6">
        <f>COUNTIFS(Data!N:N,W263,Data!C:C,stats!B263)</f>
        <v>0</v>
      </c>
      <c r="I263" s="6">
        <f>COUNTIFS(Data!N:N,X263,Data!C:C,stats!B263)</f>
        <v>0</v>
      </c>
      <c r="J263" s="6">
        <f>COUNTIFS(Data!N:N,Y263,Data!C:C,stats!B263)</f>
        <v>0</v>
      </c>
      <c r="K263" s="6">
        <f>COUNTIFS(Data!N:N,Z263,Data!C:C,stats!B263)</f>
        <v>0</v>
      </c>
      <c r="L263" s="6">
        <f>COUNTIFS(Data!N:N,AA263,Data!C:C,stats!B263)</f>
        <v>0</v>
      </c>
      <c r="M263" s="6">
        <f>COUNTIFS(Data!N:N,AB263,Data!C:C,stats!B263)</f>
        <v>0</v>
      </c>
      <c r="N263" s="24">
        <f>COUNTIFS(Data!N:N,AC263,Data!C:C,stats!B263)</f>
        <v>1</v>
      </c>
      <c r="O263" s="27">
        <f t="shared" si="19"/>
        <v>1</v>
      </c>
      <c r="P263"/>
      <c r="Q263"/>
      <c r="R263" s="9" t="s">
        <v>698</v>
      </c>
      <c r="S263" s="9" t="s">
        <v>223</v>
      </c>
      <c r="T263" s="9" t="s">
        <v>694</v>
      </c>
      <c r="U263" s="9" t="s">
        <v>701</v>
      </c>
      <c r="V263" s="9" t="s">
        <v>242</v>
      </c>
      <c r="W263" s="9" t="s">
        <v>695</v>
      </c>
      <c r="X263" s="9" t="s">
        <v>697</v>
      </c>
      <c r="Y263" s="9" t="s">
        <v>742</v>
      </c>
      <c r="Z263" s="9" t="s">
        <v>696</v>
      </c>
      <c r="AA263" s="9" t="s">
        <v>222</v>
      </c>
      <c r="AB263" s="9" t="s">
        <v>226</v>
      </c>
      <c r="AC263" s="9" t="s">
        <v>35</v>
      </c>
      <c r="AD263"/>
      <c r="AE263"/>
    </row>
    <row r="264" spans="1:31" ht="19.899999999999999" customHeight="1" x14ac:dyDescent="0.35">
      <c r="B264" s="48" t="s">
        <v>52</v>
      </c>
      <c r="C264" s="23">
        <f>COUNTIFS(Data!N:N,R264,Data!C:C,stats!B264)</f>
        <v>0</v>
      </c>
      <c r="D264" s="6">
        <f>COUNTIFS(Data!N:N,S264,Data!C:C,stats!B264)</f>
        <v>0</v>
      </c>
      <c r="E264" s="6">
        <f>COUNTIFS(Data!N:N,T264,Data!C:C,stats!B264)</f>
        <v>0</v>
      </c>
      <c r="F264" s="6">
        <f>COUNTIFS(Data!N:N,U264,Data!C:C,stats!B264)</f>
        <v>0</v>
      </c>
      <c r="G264" s="6">
        <f>COUNTIFS(Data!N:N,V264,Data!C:C,stats!B264)</f>
        <v>0</v>
      </c>
      <c r="H264" s="6">
        <f>COUNTIFS(Data!N:N,W264,Data!C:C,stats!B264)</f>
        <v>0</v>
      </c>
      <c r="I264" s="6">
        <f>COUNTIFS(Data!N:N,X264,Data!C:C,stats!B264)</f>
        <v>0</v>
      </c>
      <c r="J264" s="6">
        <f>COUNTIFS(Data!N:N,Y264,Data!C:C,stats!B264)</f>
        <v>0</v>
      </c>
      <c r="K264" s="6">
        <f>COUNTIFS(Data!N:N,Z264,Data!C:C,stats!B264)</f>
        <v>0</v>
      </c>
      <c r="L264" s="6">
        <f>COUNTIFS(Data!N:N,AA264,Data!C:C,stats!B264)</f>
        <v>0</v>
      </c>
      <c r="M264" s="6">
        <f>COUNTIFS(Data!N:N,AB264,Data!C:C,stats!B264)</f>
        <v>0</v>
      </c>
      <c r="N264" s="24">
        <f>COUNTIFS(Data!N:N,AC264,Data!C:C,stats!B264)</f>
        <v>0</v>
      </c>
      <c r="O264" s="27">
        <f t="shared" si="19"/>
        <v>0</v>
      </c>
      <c r="P264"/>
      <c r="Q264"/>
      <c r="R264" s="9" t="s">
        <v>698</v>
      </c>
      <c r="S264" s="9" t="s">
        <v>223</v>
      </c>
      <c r="T264" s="9" t="s">
        <v>694</v>
      </c>
      <c r="U264" s="9" t="s">
        <v>701</v>
      </c>
      <c r="V264" s="9" t="s">
        <v>242</v>
      </c>
      <c r="W264" s="9" t="s">
        <v>695</v>
      </c>
      <c r="X264" s="9" t="s">
        <v>697</v>
      </c>
      <c r="Y264" s="9" t="s">
        <v>742</v>
      </c>
      <c r="Z264" s="9" t="s">
        <v>696</v>
      </c>
      <c r="AA264" s="9" t="s">
        <v>222</v>
      </c>
      <c r="AB264" s="9" t="s">
        <v>226</v>
      </c>
      <c r="AC264" s="9" t="s">
        <v>35</v>
      </c>
      <c r="AD264"/>
      <c r="AE264"/>
    </row>
    <row r="265" spans="1:31" ht="19.899999999999999" customHeight="1" x14ac:dyDescent="0.35">
      <c r="B265" s="48" t="s">
        <v>55</v>
      </c>
      <c r="C265" s="23">
        <f>COUNTIFS(Data!N:N,R265,Data!C:C,stats!B265)</f>
        <v>0</v>
      </c>
      <c r="D265" s="6">
        <f>COUNTIFS(Data!N:N,S265,Data!C:C,stats!B265)</f>
        <v>0</v>
      </c>
      <c r="E265" s="6">
        <f>COUNTIFS(Data!N:N,T265,Data!C:C,stats!B265)</f>
        <v>0</v>
      </c>
      <c r="F265" s="6">
        <f>COUNTIFS(Data!N:N,U265,Data!C:C,stats!B265)</f>
        <v>0</v>
      </c>
      <c r="G265" s="6">
        <f>COUNTIFS(Data!N:N,V265,Data!C:C,stats!B265)</f>
        <v>0</v>
      </c>
      <c r="H265" s="6">
        <f>COUNTIFS(Data!N:N,W265,Data!C:C,stats!B265)</f>
        <v>0</v>
      </c>
      <c r="I265" s="6">
        <f>COUNTIFS(Data!N:N,X265,Data!C:C,stats!B265)</f>
        <v>0</v>
      </c>
      <c r="J265" s="6">
        <f>COUNTIFS(Data!N:N,Y265,Data!C:C,stats!B265)</f>
        <v>0</v>
      </c>
      <c r="K265" s="6">
        <f>COUNTIFS(Data!N:N,Z265,Data!C:C,stats!B265)</f>
        <v>0</v>
      </c>
      <c r="L265" s="6">
        <f>COUNTIFS(Data!N:N,AA265,Data!C:C,stats!B265)</f>
        <v>0</v>
      </c>
      <c r="M265" s="6">
        <f>COUNTIFS(Data!N:N,AB265,Data!C:C,stats!B265)</f>
        <v>0</v>
      </c>
      <c r="N265" s="24">
        <f>COUNTIFS(Data!N:N,AC265,Data!C:C,stats!B265)</f>
        <v>0</v>
      </c>
      <c r="O265" s="27">
        <f t="shared" si="19"/>
        <v>0</v>
      </c>
      <c r="P265"/>
      <c r="Q265"/>
      <c r="R265" s="9" t="s">
        <v>698</v>
      </c>
      <c r="S265" s="9" t="s">
        <v>223</v>
      </c>
      <c r="T265" s="9" t="s">
        <v>694</v>
      </c>
      <c r="U265" s="9" t="s">
        <v>701</v>
      </c>
      <c r="V265" s="9" t="s">
        <v>242</v>
      </c>
      <c r="W265" s="9" t="s">
        <v>695</v>
      </c>
      <c r="X265" s="9" t="s">
        <v>697</v>
      </c>
      <c r="Y265" s="9" t="s">
        <v>742</v>
      </c>
      <c r="Z265" s="9" t="s">
        <v>696</v>
      </c>
      <c r="AA265" s="9" t="s">
        <v>222</v>
      </c>
      <c r="AB265" s="9" t="s">
        <v>226</v>
      </c>
      <c r="AC265" s="9" t="s">
        <v>35</v>
      </c>
      <c r="AD265"/>
      <c r="AE265"/>
    </row>
    <row r="266" spans="1:31" ht="19.899999999999999" customHeight="1" x14ac:dyDescent="0.35">
      <c r="B266" s="48" t="s">
        <v>53</v>
      </c>
      <c r="C266" s="23">
        <f>COUNTIFS(Data!N:N,R266,Data!C:C,stats!B266)</f>
        <v>0</v>
      </c>
      <c r="D266" s="6">
        <f>COUNTIFS(Data!N:N,S266,Data!C:C,stats!B266)</f>
        <v>0</v>
      </c>
      <c r="E266" s="6">
        <f>COUNTIFS(Data!N:N,T266,Data!C:C,stats!B266)</f>
        <v>0</v>
      </c>
      <c r="F266" s="6">
        <f>COUNTIFS(Data!N:N,U266,Data!C:C,stats!B266)</f>
        <v>0</v>
      </c>
      <c r="G266" s="6">
        <f>COUNTIFS(Data!N:N,V266,Data!C:C,stats!B266)</f>
        <v>0</v>
      </c>
      <c r="H266" s="6">
        <f>COUNTIFS(Data!N:N,W266,Data!C:C,stats!B266)</f>
        <v>0</v>
      </c>
      <c r="I266" s="6">
        <f>COUNTIFS(Data!N:N,X266,Data!C:C,stats!B266)</f>
        <v>0</v>
      </c>
      <c r="J266" s="6">
        <f>COUNTIFS(Data!N:N,Y266,Data!C:C,stats!B266)</f>
        <v>0</v>
      </c>
      <c r="K266" s="6">
        <f>COUNTIFS(Data!N:N,Z266,Data!C:C,stats!B266)</f>
        <v>0</v>
      </c>
      <c r="L266" s="6">
        <f>COUNTIFS(Data!N:N,AA266,Data!C:C,stats!B266)</f>
        <v>0</v>
      </c>
      <c r="M266" s="6">
        <f>COUNTIFS(Data!N:N,AB266,Data!C:C,stats!B266)</f>
        <v>0</v>
      </c>
      <c r="N266" s="24">
        <f>COUNTIFS(Data!N:N,AC266,Data!C:C,stats!B266)</f>
        <v>0</v>
      </c>
      <c r="O266" s="27">
        <f t="shared" si="19"/>
        <v>0</v>
      </c>
      <c r="P266"/>
      <c r="Q266"/>
      <c r="R266" s="9" t="s">
        <v>698</v>
      </c>
      <c r="S266" s="9" t="s">
        <v>223</v>
      </c>
      <c r="T266" s="9" t="s">
        <v>694</v>
      </c>
      <c r="U266" s="9" t="s">
        <v>701</v>
      </c>
      <c r="V266" s="9" t="s">
        <v>242</v>
      </c>
      <c r="W266" s="9" t="s">
        <v>695</v>
      </c>
      <c r="X266" s="9" t="s">
        <v>697</v>
      </c>
      <c r="Y266" s="9" t="s">
        <v>742</v>
      </c>
      <c r="Z266" s="9" t="s">
        <v>696</v>
      </c>
      <c r="AA266" s="9" t="s">
        <v>222</v>
      </c>
      <c r="AB266" s="9" t="s">
        <v>226</v>
      </c>
      <c r="AC266" s="9" t="s">
        <v>35</v>
      </c>
      <c r="AD266"/>
      <c r="AE266"/>
    </row>
    <row r="267" spans="1:31" ht="19.899999999999999" customHeight="1" x14ac:dyDescent="0.35">
      <c r="B267" s="48" t="s">
        <v>51</v>
      </c>
      <c r="C267" s="23">
        <f>COUNTIFS(Data!N:N,R267,Data!C:C,stats!B267)</f>
        <v>0</v>
      </c>
      <c r="D267" s="6">
        <f>COUNTIFS(Data!N:N,S267,Data!C:C,stats!B267)</f>
        <v>0</v>
      </c>
      <c r="E267" s="6">
        <f>COUNTIFS(Data!N:N,T267,Data!C:C,stats!B267)</f>
        <v>0</v>
      </c>
      <c r="F267" s="6">
        <f>COUNTIFS(Data!N:N,U267,Data!C:C,stats!B267)</f>
        <v>0</v>
      </c>
      <c r="G267" s="6">
        <f>COUNTIFS(Data!N:N,V267,Data!C:C,stats!B267)</f>
        <v>0</v>
      </c>
      <c r="H267" s="6">
        <f>COUNTIFS(Data!N:N,W267,Data!C:C,stats!B267)</f>
        <v>0</v>
      </c>
      <c r="I267" s="6">
        <f>COUNTIFS(Data!N:N,X267,Data!C:C,stats!B267)</f>
        <v>0</v>
      </c>
      <c r="J267" s="6">
        <f>COUNTIFS(Data!N:N,Y267,Data!C:C,stats!B267)</f>
        <v>0</v>
      </c>
      <c r="K267" s="6">
        <f>COUNTIFS(Data!N:N,Z267,Data!C:C,stats!B267)</f>
        <v>0</v>
      </c>
      <c r="L267" s="6">
        <f>COUNTIFS(Data!N:N,AA267,Data!C:C,stats!B267)</f>
        <v>0</v>
      </c>
      <c r="M267" s="6">
        <f>COUNTIFS(Data!N:N,AB267,Data!C:C,stats!B267)</f>
        <v>0</v>
      </c>
      <c r="N267" s="24">
        <f>COUNTIFS(Data!N:N,AC267,Data!C:C,stats!B267)</f>
        <v>0</v>
      </c>
      <c r="O267" s="27">
        <f t="shared" si="19"/>
        <v>0</v>
      </c>
      <c r="P267"/>
      <c r="Q267"/>
      <c r="R267" s="9" t="s">
        <v>698</v>
      </c>
      <c r="S267" s="9" t="s">
        <v>223</v>
      </c>
      <c r="T267" s="9" t="s">
        <v>694</v>
      </c>
      <c r="U267" s="9" t="s">
        <v>701</v>
      </c>
      <c r="V267" s="9" t="s">
        <v>242</v>
      </c>
      <c r="W267" s="9" t="s">
        <v>695</v>
      </c>
      <c r="X267" s="9" t="s">
        <v>697</v>
      </c>
      <c r="Y267" s="9" t="s">
        <v>742</v>
      </c>
      <c r="Z267" s="9" t="s">
        <v>696</v>
      </c>
      <c r="AA267" s="9" t="s">
        <v>222</v>
      </c>
      <c r="AB267" s="9" t="s">
        <v>226</v>
      </c>
      <c r="AC267" s="9" t="s">
        <v>35</v>
      </c>
      <c r="AD267"/>
      <c r="AE267"/>
    </row>
    <row r="268" spans="1:31" ht="19.899999999999999" customHeight="1" thickBot="1" x14ac:dyDescent="0.4">
      <c r="B268" s="49" t="s">
        <v>35</v>
      </c>
      <c r="C268" s="47">
        <f>COUNTIFS(Data!N:N,R268,Data!C:C,stats!B268)</f>
        <v>0</v>
      </c>
      <c r="D268" s="45">
        <f>COUNTIFS(Data!N:N,S268,Data!C:C,stats!B268)</f>
        <v>0</v>
      </c>
      <c r="E268" s="45">
        <f>COUNTIFS(Data!N:N,T268,Data!C:C,stats!B268)</f>
        <v>0</v>
      </c>
      <c r="F268" s="45">
        <f>COUNTIFS(Data!N:N,U268,Data!C:C,stats!B268)</f>
        <v>0</v>
      </c>
      <c r="G268" s="45">
        <f>COUNTIFS(Data!N:N,V268,Data!C:C,stats!B268)</f>
        <v>0</v>
      </c>
      <c r="H268" s="45">
        <f>COUNTIFS(Data!N:N,W268,Data!C:C,stats!B268)</f>
        <v>0</v>
      </c>
      <c r="I268" s="45">
        <f>COUNTIFS(Data!N:N,X268,Data!C:C,stats!B268)</f>
        <v>0</v>
      </c>
      <c r="J268" s="45">
        <f>COUNTIFS(Data!N:N,Y268,Data!C:C,stats!B268)</f>
        <v>0</v>
      </c>
      <c r="K268" s="45">
        <f>COUNTIFS(Data!N:N,Z268,Data!C:C,stats!B268)</f>
        <v>0</v>
      </c>
      <c r="L268" s="45">
        <f>COUNTIFS(Data!N:N,AA268,Data!C:C,stats!B268)</f>
        <v>0</v>
      </c>
      <c r="M268" s="45">
        <f>COUNTIFS(Data!N:N,AB268,Data!C:C,stats!B268)</f>
        <v>0</v>
      </c>
      <c r="N268" s="46">
        <f>COUNTIFS(Data!N:N,AC268,Data!C:C,stats!B268)</f>
        <v>10</v>
      </c>
      <c r="O268" s="42">
        <f t="shared" si="19"/>
        <v>10</v>
      </c>
      <c r="P268"/>
      <c r="Q268"/>
      <c r="R268" s="9" t="s">
        <v>698</v>
      </c>
      <c r="S268" s="9" t="s">
        <v>223</v>
      </c>
      <c r="T268" s="9" t="s">
        <v>694</v>
      </c>
      <c r="U268" s="9" t="s">
        <v>701</v>
      </c>
      <c r="V268" s="9" t="s">
        <v>242</v>
      </c>
      <c r="W268" s="9" t="s">
        <v>695</v>
      </c>
      <c r="X268" s="9" t="s">
        <v>697</v>
      </c>
      <c r="Y268" s="9" t="s">
        <v>742</v>
      </c>
      <c r="Z268" s="9" t="s">
        <v>696</v>
      </c>
      <c r="AA268" s="9" t="s">
        <v>222</v>
      </c>
      <c r="AB268" s="9" t="s">
        <v>226</v>
      </c>
      <c r="AC268" s="9" t="s">
        <v>35</v>
      </c>
      <c r="AD268"/>
      <c r="AE268"/>
    </row>
    <row r="269" spans="1:31" ht="19.899999999999999" customHeight="1" thickBot="1" x14ac:dyDescent="0.4">
      <c r="B269" s="26" t="s">
        <v>786</v>
      </c>
      <c r="C269" s="35">
        <f t="shared" ref="C269:O269" si="20">SUM(C248:C268)</f>
        <v>2</v>
      </c>
      <c r="D269" s="32">
        <f t="shared" si="20"/>
        <v>58</v>
      </c>
      <c r="E269" s="32">
        <f t="shared" si="20"/>
        <v>0</v>
      </c>
      <c r="F269" s="32">
        <f t="shared" si="20"/>
        <v>0</v>
      </c>
      <c r="G269" s="32">
        <f t="shared" si="20"/>
        <v>1</v>
      </c>
      <c r="H269" s="32">
        <f t="shared" si="20"/>
        <v>16</v>
      </c>
      <c r="I269" s="32">
        <f t="shared" si="20"/>
        <v>1</v>
      </c>
      <c r="J269" s="32">
        <f t="shared" si="20"/>
        <v>3</v>
      </c>
      <c r="K269" s="32">
        <f t="shared" si="20"/>
        <v>1</v>
      </c>
      <c r="L269" s="32">
        <f t="shared" si="20"/>
        <v>0</v>
      </c>
      <c r="M269" s="32">
        <f t="shared" si="20"/>
        <v>0</v>
      </c>
      <c r="N269" s="36">
        <f t="shared" si="20"/>
        <v>38</v>
      </c>
      <c r="O269" s="2">
        <f t="shared" si="20"/>
        <v>120</v>
      </c>
      <c r="P269"/>
      <c r="Q269"/>
      <c r="R269"/>
      <c r="S269"/>
      <c r="T269"/>
      <c r="U269"/>
      <c r="V269"/>
      <c r="W269"/>
      <c r="X269"/>
      <c r="Y269"/>
      <c r="Z269"/>
      <c r="AA269"/>
      <c r="AB269"/>
      <c r="AC269"/>
      <c r="AD269"/>
      <c r="AE269"/>
    </row>
    <row r="270" spans="1:31" ht="40.15" customHeight="1" thickBot="1" x14ac:dyDescent="0.4">
      <c r="B270" s="151" t="s">
        <v>787</v>
      </c>
      <c r="C270" s="152"/>
      <c r="D270" s="152"/>
      <c r="E270" s="152"/>
      <c r="F270" s="152"/>
      <c r="G270" s="152"/>
      <c r="H270" s="152"/>
      <c r="I270" s="152"/>
      <c r="J270" s="152"/>
      <c r="K270" s="152"/>
      <c r="L270" s="152"/>
      <c r="M270" s="152"/>
      <c r="N270" s="152"/>
      <c r="O270" s="153"/>
      <c r="P270"/>
      <c r="Q270"/>
      <c r="R270"/>
      <c r="S270"/>
      <c r="T270"/>
    </row>
    <row r="271" spans="1:31" ht="19.899999999999999" customHeight="1" thickBot="1" x14ac:dyDescent="0.4"/>
    <row r="272" spans="1:31" ht="18" customHeight="1" thickBot="1" x14ac:dyDescent="0.4">
      <c r="A272" s="17">
        <v>15</v>
      </c>
      <c r="B272" s="133" t="s">
        <v>826</v>
      </c>
      <c r="C272" s="134"/>
      <c r="D272" s="134"/>
      <c r="E272" s="134"/>
      <c r="F272" s="134"/>
      <c r="G272" s="134"/>
      <c r="H272" s="135"/>
      <c r="I272"/>
      <c r="J272"/>
      <c r="Q272"/>
    </row>
    <row r="273" spans="1:17" ht="19.899999999999999" customHeight="1" thickBot="1" x14ac:dyDescent="0.4">
      <c r="A273" s="17" t="s">
        <v>6</v>
      </c>
      <c r="B273" s="130" t="s">
        <v>808</v>
      </c>
      <c r="C273" s="131"/>
      <c r="D273" s="131"/>
      <c r="E273" s="131"/>
      <c r="F273" s="131"/>
      <c r="G273" s="131"/>
      <c r="H273" s="132"/>
      <c r="I273"/>
      <c r="J273"/>
      <c r="Q273"/>
    </row>
    <row r="274" spans="1:17" ht="26.25" customHeight="1" thickBot="1" x14ac:dyDescent="0.4">
      <c r="B274" s="50"/>
      <c r="C274" s="59" t="s">
        <v>690</v>
      </c>
      <c r="D274" s="60" t="s">
        <v>691</v>
      </c>
      <c r="E274" s="60" t="s">
        <v>693</v>
      </c>
      <c r="F274" s="60" t="s">
        <v>692</v>
      </c>
      <c r="G274" s="68" t="s">
        <v>35</v>
      </c>
      <c r="H274" s="26" t="s">
        <v>786</v>
      </c>
      <c r="I274"/>
      <c r="J274"/>
      <c r="K274"/>
      <c r="L274"/>
      <c r="M274"/>
      <c r="N274"/>
      <c r="O274"/>
    </row>
    <row r="275" spans="1:17" ht="30" customHeight="1" x14ac:dyDescent="0.35">
      <c r="B275" s="52" t="s">
        <v>705</v>
      </c>
      <c r="C275" s="23">
        <f>COUNTIFS(Data!D:D,stats!K275,Data!S:S,stats!B275)</f>
        <v>54</v>
      </c>
      <c r="D275" s="6">
        <f>COUNTIFS(Data!D:D,stats!L275,Data!S:S,stats!B275)</f>
        <v>0</v>
      </c>
      <c r="E275" s="6">
        <f>COUNTIFS(Data!D:D,stats!M275,Data!S:S,stats!B275)</f>
        <v>0</v>
      </c>
      <c r="F275" s="6">
        <f>COUNTIFS(Data!D:D,stats!N275,Data!S:S,stats!B275)</f>
        <v>0</v>
      </c>
      <c r="G275" s="24">
        <f>COUNTIFS(Data!D:D,stats!O275,Data!S:S,stats!B275)</f>
        <v>4</v>
      </c>
      <c r="H275" s="27">
        <f>SUM(C275:G275)</f>
        <v>58</v>
      </c>
      <c r="I275"/>
      <c r="J275"/>
      <c r="K275" s="9" t="s">
        <v>690</v>
      </c>
      <c r="L275" s="9" t="s">
        <v>691</v>
      </c>
      <c r="M275" s="9" t="s">
        <v>693</v>
      </c>
      <c r="N275" s="9" t="s">
        <v>692</v>
      </c>
      <c r="O275" s="9" t="s">
        <v>35</v>
      </c>
    </row>
    <row r="276" spans="1:17" ht="30" customHeight="1" x14ac:dyDescent="0.35">
      <c r="B276" s="37" t="s">
        <v>734</v>
      </c>
      <c r="C276" s="11">
        <f>COUNTIFS(Data!D:D,stats!K276,Data!S:S,stats!B276)</f>
        <v>0</v>
      </c>
      <c r="D276" s="3">
        <f>COUNTIFS(Data!D:D,stats!L276,Data!S:S,stats!B276)</f>
        <v>1</v>
      </c>
      <c r="E276" s="3">
        <f>COUNTIFS(Data!D:D,stats!M276,Data!S:S,stats!B276)</f>
        <v>0</v>
      </c>
      <c r="F276" s="3">
        <f>COUNTIFS(Data!D:D,stats!N276,Data!S:S,stats!B276)</f>
        <v>0</v>
      </c>
      <c r="G276" s="25">
        <f>COUNTIFS(Data!D:D,stats!O276,Data!S:S,stats!B276)</f>
        <v>1</v>
      </c>
      <c r="H276" s="27">
        <f t="shared" ref="H276:H282" si="21">SUM(C276:G276)</f>
        <v>2</v>
      </c>
      <c r="I276"/>
      <c r="J276"/>
      <c r="K276" s="9" t="s">
        <v>690</v>
      </c>
      <c r="L276" s="9" t="s">
        <v>691</v>
      </c>
      <c r="M276" s="9" t="s">
        <v>693</v>
      </c>
      <c r="N276" s="9" t="s">
        <v>692</v>
      </c>
      <c r="O276" s="9" t="s">
        <v>35</v>
      </c>
    </row>
    <row r="277" spans="1:17" ht="30" customHeight="1" x14ac:dyDescent="0.35">
      <c r="B277" s="37" t="s">
        <v>702</v>
      </c>
      <c r="C277" s="11">
        <f>COUNTIFS(Data!D:D,stats!K277,Data!S:S,stats!B277)</f>
        <v>0</v>
      </c>
      <c r="D277" s="3">
        <f>COUNTIFS(Data!D:D,stats!L277,Data!S:S,stats!B277)</f>
        <v>0</v>
      </c>
      <c r="E277" s="3">
        <f>COUNTIFS(Data!D:D,stats!M277,Data!S:S,stats!B277)</f>
        <v>0</v>
      </c>
      <c r="F277" s="3">
        <f>COUNTIFS(Data!D:D,stats!N277,Data!S:S,stats!B277)</f>
        <v>0</v>
      </c>
      <c r="G277" s="25">
        <f>COUNTIFS(Data!D:D,stats!O277,Data!S:S,stats!B277)</f>
        <v>0</v>
      </c>
      <c r="H277" s="27">
        <f t="shared" si="21"/>
        <v>0</v>
      </c>
      <c r="I277"/>
      <c r="J277"/>
      <c r="K277" s="9" t="s">
        <v>690</v>
      </c>
      <c r="L277" s="9" t="s">
        <v>691</v>
      </c>
      <c r="M277" s="9" t="s">
        <v>693</v>
      </c>
      <c r="N277" s="9" t="s">
        <v>692</v>
      </c>
      <c r="O277" s="9" t="s">
        <v>35</v>
      </c>
    </row>
    <row r="278" spans="1:17" ht="30" customHeight="1" x14ac:dyDescent="0.35">
      <c r="B278" s="37" t="s">
        <v>704</v>
      </c>
      <c r="C278" s="11">
        <f>COUNTIFS(Data!D:D,stats!K278,Data!S:S,stats!B278)</f>
        <v>1</v>
      </c>
      <c r="D278" s="3">
        <f>COUNTIFS(Data!D:D,stats!L278,Data!S:S,stats!B278)</f>
        <v>0</v>
      </c>
      <c r="E278" s="3">
        <f>COUNTIFS(Data!D:D,stats!M278,Data!S:S,stats!B278)</f>
        <v>0</v>
      </c>
      <c r="F278" s="3">
        <f>COUNTIFS(Data!D:D,stats!N278,Data!S:S,stats!B278)</f>
        <v>0</v>
      </c>
      <c r="G278" s="25">
        <f>COUNTIFS(Data!D:D,stats!O278,Data!S:S,stats!B278)</f>
        <v>0</v>
      </c>
      <c r="H278" s="27">
        <f t="shared" si="21"/>
        <v>1</v>
      </c>
      <c r="I278"/>
      <c r="J278"/>
      <c r="K278" s="9" t="s">
        <v>690</v>
      </c>
      <c r="L278" s="9" t="s">
        <v>691</v>
      </c>
      <c r="M278" s="9" t="s">
        <v>693</v>
      </c>
      <c r="N278" s="9" t="s">
        <v>692</v>
      </c>
      <c r="O278" s="9" t="s">
        <v>35</v>
      </c>
    </row>
    <row r="279" spans="1:17" ht="30" customHeight="1" x14ac:dyDescent="0.35">
      <c r="B279" s="37" t="s">
        <v>703</v>
      </c>
      <c r="C279" s="11">
        <f>COUNTIFS(Data!D:D,stats!K279,Data!S:S,stats!B279)</f>
        <v>0</v>
      </c>
      <c r="D279" s="3">
        <f>COUNTIFS(Data!D:D,stats!L279,Data!S:S,stats!B279)</f>
        <v>0</v>
      </c>
      <c r="E279" s="3">
        <f>COUNTIFS(Data!D:D,stats!M279,Data!S:S,stats!B279)</f>
        <v>0</v>
      </c>
      <c r="F279" s="3">
        <f>COUNTIFS(Data!D:D,stats!N279,Data!S:S,stats!B279)</f>
        <v>0</v>
      </c>
      <c r="G279" s="25">
        <f>COUNTIFS(Data!D:D,stats!O279,Data!S:S,stats!B279)</f>
        <v>0</v>
      </c>
      <c r="H279" s="27">
        <f t="shared" si="21"/>
        <v>0</v>
      </c>
      <c r="I279"/>
      <c r="J279"/>
      <c r="K279" s="9" t="s">
        <v>690</v>
      </c>
      <c r="L279" s="9" t="s">
        <v>691</v>
      </c>
      <c r="M279" s="9" t="s">
        <v>693</v>
      </c>
      <c r="N279" s="9" t="s">
        <v>692</v>
      </c>
      <c r="O279" s="9" t="s">
        <v>35</v>
      </c>
    </row>
    <row r="280" spans="1:17" ht="30" customHeight="1" x14ac:dyDescent="0.35">
      <c r="B280" s="37" t="s">
        <v>706</v>
      </c>
      <c r="C280" s="11">
        <f>COUNTIFS(Data!D:D,stats!K280,Data!S:S,stats!B280)</f>
        <v>0</v>
      </c>
      <c r="D280" s="3">
        <f>COUNTIFS(Data!D:D,stats!L280,Data!S:S,stats!B280)</f>
        <v>0</v>
      </c>
      <c r="E280" s="3">
        <f>COUNTIFS(Data!D:D,stats!M280,Data!S:S,stats!B280)</f>
        <v>0</v>
      </c>
      <c r="F280" s="3">
        <f>COUNTIFS(Data!D:D,stats!N280,Data!S:S,stats!B280)</f>
        <v>0</v>
      </c>
      <c r="G280" s="25">
        <f>COUNTIFS(Data!D:D,stats!O280,Data!S:S,stats!B280)</f>
        <v>0</v>
      </c>
      <c r="H280" s="27">
        <f t="shared" si="21"/>
        <v>0</v>
      </c>
      <c r="I280"/>
      <c r="J280"/>
      <c r="K280" s="9" t="s">
        <v>690</v>
      </c>
      <c r="L280" s="9" t="s">
        <v>691</v>
      </c>
      <c r="M280" s="9" t="s">
        <v>693</v>
      </c>
      <c r="N280" s="9" t="s">
        <v>692</v>
      </c>
      <c r="O280" s="9" t="s">
        <v>35</v>
      </c>
    </row>
    <row r="281" spans="1:17" ht="30" customHeight="1" x14ac:dyDescent="0.35">
      <c r="B281" s="37" t="s">
        <v>707</v>
      </c>
      <c r="C281" s="11">
        <f>COUNTIFS(Data!D:D,stats!K281,Data!S:S,stats!B281)</f>
        <v>0</v>
      </c>
      <c r="D281" s="3">
        <f>COUNTIFS(Data!D:D,stats!L281,Data!S:S,stats!B281)</f>
        <v>0</v>
      </c>
      <c r="E281" s="3">
        <f>COUNTIFS(Data!D:D,stats!M281,Data!S:S,stats!B281)</f>
        <v>0</v>
      </c>
      <c r="F281" s="3">
        <f>COUNTIFS(Data!D:D,stats!N281,Data!S:S,stats!B281)</f>
        <v>0</v>
      </c>
      <c r="G281" s="25">
        <f>COUNTIFS(Data!D:D,stats!O281,Data!S:S,stats!B281)</f>
        <v>0</v>
      </c>
      <c r="H281" s="27">
        <f t="shared" si="21"/>
        <v>0</v>
      </c>
      <c r="I281"/>
      <c r="J281"/>
      <c r="K281" s="9" t="s">
        <v>690</v>
      </c>
      <c r="L281" s="9" t="s">
        <v>691</v>
      </c>
      <c r="M281" s="9" t="s">
        <v>693</v>
      </c>
      <c r="N281" s="9" t="s">
        <v>692</v>
      </c>
      <c r="O281" s="9" t="s">
        <v>35</v>
      </c>
    </row>
    <row r="282" spans="1:17" ht="30" customHeight="1" thickBot="1" x14ac:dyDescent="0.4">
      <c r="B282" s="39" t="s">
        <v>35</v>
      </c>
      <c r="C282" s="34">
        <f>COUNTIFS(Data!D:D,stats!K282,Data!S:S,stats!B282)</f>
        <v>41</v>
      </c>
      <c r="D282" s="30">
        <f>COUNTIFS(Data!D:D,stats!L282,Data!S:S,stats!B282)</f>
        <v>9</v>
      </c>
      <c r="E282" s="30">
        <f>COUNTIFS(Data!D:D,stats!M282,Data!S:S,stats!B282)</f>
        <v>0</v>
      </c>
      <c r="F282" s="30">
        <f>COUNTIFS(Data!D:D,stats!N282,Data!S:S,stats!B282)</f>
        <v>4</v>
      </c>
      <c r="G282" s="31">
        <f>COUNTIFS(Data!D:D,stats!O282,Data!S:S,stats!B282)</f>
        <v>5</v>
      </c>
      <c r="H282" s="42">
        <f t="shared" si="21"/>
        <v>59</v>
      </c>
      <c r="I282"/>
      <c r="J282"/>
      <c r="K282" s="9" t="s">
        <v>690</v>
      </c>
      <c r="L282" s="9" t="s">
        <v>691</v>
      </c>
      <c r="M282" s="9" t="s">
        <v>693</v>
      </c>
      <c r="N282" s="9" t="s">
        <v>692</v>
      </c>
      <c r="O282" s="9" t="s">
        <v>35</v>
      </c>
    </row>
    <row r="283" spans="1:17" ht="30" customHeight="1" thickBot="1" x14ac:dyDescent="0.4">
      <c r="B283" s="26" t="s">
        <v>786</v>
      </c>
      <c r="C283" s="35">
        <f t="shared" ref="C283:H283" si="22">SUM(C275:C282)</f>
        <v>96</v>
      </c>
      <c r="D283" s="32">
        <f t="shared" si="22"/>
        <v>10</v>
      </c>
      <c r="E283" s="32">
        <f t="shared" si="22"/>
        <v>0</v>
      </c>
      <c r="F283" s="32">
        <f t="shared" si="22"/>
        <v>4</v>
      </c>
      <c r="G283" s="36">
        <f t="shared" si="22"/>
        <v>10</v>
      </c>
      <c r="H283" s="2">
        <f t="shared" si="22"/>
        <v>120</v>
      </c>
      <c r="I283"/>
      <c r="J283"/>
      <c r="K283"/>
      <c r="L283"/>
      <c r="M283"/>
      <c r="N283"/>
      <c r="O283"/>
    </row>
    <row r="284" spans="1:17" ht="40.15" customHeight="1" thickBot="1" x14ac:dyDescent="0.4">
      <c r="B284" s="136" t="s">
        <v>787</v>
      </c>
      <c r="C284" s="137"/>
      <c r="D284" s="137"/>
      <c r="E284" s="137"/>
      <c r="F284" s="137"/>
      <c r="G284" s="137"/>
      <c r="H284" s="137"/>
      <c r="I284"/>
      <c r="J284"/>
    </row>
    <row r="285" spans="1:17" ht="19.899999999999999" customHeight="1" thickBot="1" x14ac:dyDescent="0.4"/>
    <row r="286" spans="1:17" ht="17" customHeight="1" thickBot="1" x14ac:dyDescent="0.4">
      <c r="A286" s="17">
        <v>16</v>
      </c>
      <c r="B286" s="133" t="s">
        <v>826</v>
      </c>
      <c r="C286" s="134"/>
      <c r="D286" s="134"/>
      <c r="E286" s="134"/>
      <c r="F286" s="134"/>
      <c r="G286" s="134"/>
      <c r="H286" s="135"/>
      <c r="I286"/>
      <c r="J286"/>
    </row>
    <row r="287" spans="1:17" ht="19.899999999999999" customHeight="1" thickBot="1" x14ac:dyDescent="0.4">
      <c r="A287" s="17" t="s">
        <v>6</v>
      </c>
      <c r="B287" s="142" t="s">
        <v>809</v>
      </c>
      <c r="C287" s="143"/>
      <c r="D287" s="143"/>
      <c r="E287" s="143"/>
      <c r="F287" s="143"/>
      <c r="G287" s="143"/>
      <c r="H287" s="144"/>
      <c r="I287"/>
      <c r="J287"/>
    </row>
    <row r="288" spans="1:17" ht="30" customHeight="1" thickBot="1" x14ac:dyDescent="0.4">
      <c r="B288" s="50"/>
      <c r="C288" s="59" t="s">
        <v>690</v>
      </c>
      <c r="D288" s="60" t="s">
        <v>691</v>
      </c>
      <c r="E288" s="60" t="s">
        <v>693</v>
      </c>
      <c r="F288" s="60" t="s">
        <v>692</v>
      </c>
      <c r="G288" s="68" t="s">
        <v>35</v>
      </c>
      <c r="H288" s="26" t="s">
        <v>786</v>
      </c>
      <c r="I288"/>
      <c r="J288"/>
      <c r="K288"/>
      <c r="L288"/>
      <c r="M288"/>
      <c r="N288"/>
      <c r="O288"/>
    </row>
    <row r="289" spans="1:15" ht="30" customHeight="1" x14ac:dyDescent="0.35">
      <c r="B289" s="52" t="s">
        <v>708</v>
      </c>
      <c r="C289" s="23">
        <f>COUNTIFS(Data!D:D,stats!K289,Data!Y:Y,B289)</f>
        <v>0</v>
      </c>
      <c r="D289" s="6">
        <f>COUNTIFS(Data!D:D,stats!L289,Data!Y:Y,B289)</f>
        <v>2</v>
      </c>
      <c r="E289" s="6">
        <f>COUNTIFS(Data!D:D,stats!M289,Data!Y:Y,B289)</f>
        <v>0</v>
      </c>
      <c r="F289" s="6">
        <f>COUNTIFS(Data!D:D,stats!N289,Data!Y:Y,B289)</f>
        <v>0</v>
      </c>
      <c r="G289" s="24">
        <f>COUNTIFS(Data!D:D,stats!O289,Data!Y:Y,B289)</f>
        <v>0</v>
      </c>
      <c r="H289" s="27">
        <f>SUM(A289:G289)</f>
        <v>2</v>
      </c>
      <c r="I289"/>
      <c r="J289"/>
      <c r="K289" s="9" t="s">
        <v>690</v>
      </c>
      <c r="L289" s="9" t="s">
        <v>691</v>
      </c>
      <c r="M289" s="9" t="s">
        <v>693</v>
      </c>
      <c r="N289" s="9" t="s">
        <v>692</v>
      </c>
      <c r="O289" s="9" t="s">
        <v>35</v>
      </c>
    </row>
    <row r="290" spans="1:15" ht="30" customHeight="1" x14ac:dyDescent="0.35">
      <c r="B290" s="37" t="s">
        <v>507</v>
      </c>
      <c r="C290" s="11">
        <f>COUNTIFS(Data!D:D,stats!K290,Data!Y:Y,B290)</f>
        <v>56</v>
      </c>
      <c r="D290" s="3">
        <f>COUNTIFS(Data!D:D,stats!L290,Data!Y:Y,B290)</f>
        <v>4</v>
      </c>
      <c r="E290" s="3">
        <f>COUNTIFS(Data!D:D,stats!M290,Data!Y:Y,B290)</f>
        <v>0</v>
      </c>
      <c r="F290" s="3">
        <f>COUNTIFS(Data!D:D,stats!N290,Data!Y:Y,B290)</f>
        <v>0</v>
      </c>
      <c r="G290" s="25">
        <f>COUNTIFS(Data!D:D,stats!O290,Data!Y:Y,B290)</f>
        <v>1</v>
      </c>
      <c r="H290" s="27">
        <f>SUM(A290:G290)</f>
        <v>61</v>
      </c>
      <c r="I290"/>
      <c r="J290"/>
      <c r="K290" s="9" t="s">
        <v>690</v>
      </c>
      <c r="L290" s="9" t="s">
        <v>691</v>
      </c>
      <c r="M290" s="9" t="s">
        <v>693</v>
      </c>
      <c r="N290" s="9" t="s">
        <v>692</v>
      </c>
      <c r="O290" s="9" t="s">
        <v>35</v>
      </c>
    </row>
    <row r="291" spans="1:15" ht="30" customHeight="1" x14ac:dyDescent="0.35">
      <c r="B291" s="37" t="s">
        <v>712</v>
      </c>
      <c r="C291" s="11">
        <f>COUNTIFS(Data!D:D,stats!K291,Data!Y:Y,B291)</f>
        <v>38</v>
      </c>
      <c r="D291" s="3">
        <f>COUNTIFS(Data!D:D,stats!L291,Data!Y:Y,B291)</f>
        <v>4</v>
      </c>
      <c r="E291" s="3">
        <f>COUNTIFS(Data!D:D,stats!M291,Data!Y:Y,B291)</f>
        <v>0</v>
      </c>
      <c r="F291" s="3">
        <f>COUNTIFS(Data!D:D,stats!N291,Data!Y:Y,B291)</f>
        <v>4</v>
      </c>
      <c r="G291" s="25">
        <f>COUNTIFS(Data!D:D,stats!O291,Data!Y:Y,B291)</f>
        <v>4</v>
      </c>
      <c r="H291" s="27">
        <f>SUM(A291:G291)</f>
        <v>50</v>
      </c>
      <c r="I291"/>
      <c r="J291"/>
      <c r="K291" s="9" t="s">
        <v>690</v>
      </c>
      <c r="L291" s="9" t="s">
        <v>691</v>
      </c>
      <c r="M291" s="9" t="s">
        <v>693</v>
      </c>
      <c r="N291" s="9" t="s">
        <v>692</v>
      </c>
      <c r="O291" s="9" t="s">
        <v>35</v>
      </c>
    </row>
    <row r="292" spans="1:15" ht="30" customHeight="1" thickBot="1" x14ac:dyDescent="0.4">
      <c r="B292" s="53" t="s">
        <v>35</v>
      </c>
      <c r="C292" s="34">
        <f>COUNTIFS(Data!D:D,stats!K292,Data!Y:Y,B292)</f>
        <v>2</v>
      </c>
      <c r="D292" s="30">
        <f>COUNTIFS(Data!D:D,stats!L292,Data!Y:Y,B292)</f>
        <v>0</v>
      </c>
      <c r="E292" s="30">
        <f>COUNTIFS(Data!D:D,stats!M292,Data!Y:Y,B292)</f>
        <v>0</v>
      </c>
      <c r="F292" s="30">
        <f>COUNTIFS(Data!D:D,stats!N292,Data!Y:Y,B292)</f>
        <v>0</v>
      </c>
      <c r="G292" s="31">
        <f>COUNTIFS(Data!D:D,stats!O292,Data!Y:Y,B292)</f>
        <v>5</v>
      </c>
      <c r="H292" s="42">
        <f>SUM(A292:G292)</f>
        <v>7</v>
      </c>
      <c r="I292"/>
      <c r="J292"/>
      <c r="K292" s="9" t="s">
        <v>690</v>
      </c>
      <c r="L292" s="9" t="s">
        <v>691</v>
      </c>
      <c r="M292" s="9" t="s">
        <v>693</v>
      </c>
      <c r="N292" s="9" t="s">
        <v>692</v>
      </c>
      <c r="O292" s="9" t="s">
        <v>35</v>
      </c>
    </row>
    <row r="293" spans="1:15" ht="30" customHeight="1" thickBot="1" x14ac:dyDescent="0.4">
      <c r="B293" s="26" t="s">
        <v>786</v>
      </c>
      <c r="C293" s="35">
        <f t="shared" ref="C293:H293" si="23">SUM(C289:C292)</f>
        <v>96</v>
      </c>
      <c r="D293" s="32">
        <f t="shared" si="23"/>
        <v>10</v>
      </c>
      <c r="E293" s="32">
        <f t="shared" si="23"/>
        <v>0</v>
      </c>
      <c r="F293" s="32">
        <f t="shared" si="23"/>
        <v>4</v>
      </c>
      <c r="G293" s="36">
        <f t="shared" si="23"/>
        <v>10</v>
      </c>
      <c r="H293" s="2">
        <f t="shared" si="23"/>
        <v>120</v>
      </c>
      <c r="I293"/>
      <c r="J293"/>
      <c r="K293"/>
      <c r="L293"/>
      <c r="M293"/>
      <c r="N293"/>
      <c r="O293"/>
    </row>
    <row r="294" spans="1:15" ht="40.15" customHeight="1" thickBot="1" x14ac:dyDescent="0.4">
      <c r="B294" s="136" t="s">
        <v>787</v>
      </c>
      <c r="C294" s="137"/>
      <c r="D294" s="137"/>
      <c r="E294" s="137"/>
      <c r="F294" s="137"/>
      <c r="G294" s="137"/>
      <c r="H294" s="138"/>
      <c r="I294"/>
      <c r="J294"/>
    </row>
    <row r="295" spans="1:15" ht="19.899999999999999" customHeight="1" thickBot="1" x14ac:dyDescent="0.4"/>
    <row r="296" spans="1:15" ht="40.15" customHeight="1" thickBot="1" x14ac:dyDescent="0.4">
      <c r="A296" s="17">
        <v>17</v>
      </c>
      <c r="B296" s="133" t="s">
        <v>826</v>
      </c>
      <c r="C296" s="134"/>
      <c r="D296" s="134"/>
      <c r="E296" s="134"/>
      <c r="F296" s="134"/>
      <c r="G296" s="134"/>
      <c r="H296" s="135"/>
      <c r="I296"/>
      <c r="J296"/>
    </row>
    <row r="297" spans="1:15" ht="19.899999999999999" customHeight="1" thickBot="1" x14ac:dyDescent="0.4">
      <c r="A297" s="17" t="s">
        <v>6</v>
      </c>
      <c r="B297" s="130" t="s">
        <v>794</v>
      </c>
      <c r="C297" s="131"/>
      <c r="D297" s="131"/>
      <c r="E297" s="131"/>
      <c r="F297" s="131"/>
      <c r="G297" s="131"/>
      <c r="H297" s="132"/>
      <c r="I297"/>
      <c r="J297"/>
    </row>
    <row r="298" spans="1:15" ht="30" customHeight="1" thickBot="1" x14ac:dyDescent="0.4">
      <c r="B298" s="50"/>
      <c r="C298" s="59" t="s">
        <v>690</v>
      </c>
      <c r="D298" s="60" t="s">
        <v>691</v>
      </c>
      <c r="E298" s="60" t="s">
        <v>693</v>
      </c>
      <c r="F298" s="60" t="s">
        <v>692</v>
      </c>
      <c r="G298" s="68" t="s">
        <v>35</v>
      </c>
      <c r="H298" s="26" t="s">
        <v>786</v>
      </c>
      <c r="I298"/>
      <c r="J298"/>
      <c r="K298"/>
      <c r="L298" s="10"/>
      <c r="M298"/>
      <c r="N298"/>
      <c r="O298"/>
    </row>
    <row r="299" spans="1:15" ht="19.899999999999999" customHeight="1" x14ac:dyDescent="0.35">
      <c r="B299" s="52" t="s">
        <v>220</v>
      </c>
      <c r="C299" s="23">
        <f>COUNTIFS(Data!D:D,stats!K299,Data!K:K,B299)</f>
        <v>84</v>
      </c>
      <c r="D299" s="6">
        <f>COUNTIFS(Data!D:D,stats!L299,Data!K:K,B299)</f>
        <v>7</v>
      </c>
      <c r="E299" s="6">
        <f>COUNTIFS(Data!D:D,stats!M299,Data!K:K,B299)</f>
        <v>0</v>
      </c>
      <c r="F299" s="6">
        <f>COUNTIFS(Data!D:D,stats!N299,Data!K:K,B299)</f>
        <v>3</v>
      </c>
      <c r="G299" s="24">
        <f>COUNTIFS(Data!D:D,stats!O299,Data!K:K,B299)</f>
        <v>8</v>
      </c>
      <c r="H299" s="27">
        <f>SUM(A299:G299)</f>
        <v>102</v>
      </c>
      <c r="I299"/>
      <c r="J299"/>
      <c r="K299" s="9" t="s">
        <v>690</v>
      </c>
      <c r="L299" s="9" t="s">
        <v>691</v>
      </c>
      <c r="M299" s="9" t="s">
        <v>693</v>
      </c>
      <c r="N299" s="9" t="s">
        <v>692</v>
      </c>
      <c r="O299" s="9" t="s">
        <v>35</v>
      </c>
    </row>
    <row r="300" spans="1:15" ht="19.899999999999999" customHeight="1" thickBot="1" x14ac:dyDescent="0.4">
      <c r="B300" s="39" t="s">
        <v>225</v>
      </c>
      <c r="C300" s="34">
        <f>COUNTIFS(Data!D:D,stats!K300,Data!K:K,B300)</f>
        <v>12</v>
      </c>
      <c r="D300" s="30">
        <f>COUNTIFS(Data!D:D,stats!L300,Data!K:K,B300)</f>
        <v>3</v>
      </c>
      <c r="E300" s="30">
        <f>COUNTIFS(Data!D:D,stats!M300,Data!K:K,B300)</f>
        <v>0</v>
      </c>
      <c r="F300" s="30">
        <f>COUNTIFS(Data!D:D,stats!N300,Data!K:K,B300)</f>
        <v>1</v>
      </c>
      <c r="G300" s="31">
        <f>COUNTIFS(Data!D:D,stats!O300,Data!K:K,B300)</f>
        <v>2</v>
      </c>
      <c r="H300" s="42">
        <f>SUM(A300:G300)</f>
        <v>18</v>
      </c>
      <c r="I300"/>
      <c r="J300"/>
      <c r="K300" s="9" t="s">
        <v>690</v>
      </c>
      <c r="L300" s="9" t="s">
        <v>691</v>
      </c>
      <c r="M300" s="9" t="s">
        <v>693</v>
      </c>
      <c r="N300" s="9" t="s">
        <v>692</v>
      </c>
      <c r="O300" s="9" t="s">
        <v>35</v>
      </c>
    </row>
    <row r="301" spans="1:15" ht="19.899999999999999" customHeight="1" thickBot="1" x14ac:dyDescent="0.4">
      <c r="B301" s="26" t="s">
        <v>786</v>
      </c>
      <c r="C301" s="35">
        <f t="shared" ref="C301:H301" si="24">SUM(C299:C300)</f>
        <v>96</v>
      </c>
      <c r="D301" s="32">
        <f t="shared" si="24"/>
        <v>10</v>
      </c>
      <c r="E301" s="32">
        <f t="shared" si="24"/>
        <v>0</v>
      </c>
      <c r="F301" s="32">
        <f t="shared" si="24"/>
        <v>4</v>
      </c>
      <c r="G301" s="36">
        <f t="shared" si="24"/>
        <v>10</v>
      </c>
      <c r="H301" s="2">
        <f t="shared" si="24"/>
        <v>120</v>
      </c>
      <c r="I301"/>
      <c r="J301"/>
      <c r="K301"/>
      <c r="L301"/>
      <c r="M301"/>
      <c r="N301"/>
      <c r="O301"/>
    </row>
    <row r="302" spans="1:15" ht="40.15" customHeight="1" thickBot="1" x14ac:dyDescent="0.4">
      <c r="B302" s="136" t="s">
        <v>787</v>
      </c>
      <c r="C302" s="137"/>
      <c r="D302" s="137"/>
      <c r="E302" s="137"/>
      <c r="F302" s="137"/>
      <c r="G302" s="137"/>
      <c r="H302" s="138"/>
      <c r="I302"/>
      <c r="J302"/>
    </row>
    <row r="303" spans="1:15" ht="19.899999999999999" customHeight="1" thickBot="1" x14ac:dyDescent="0.4"/>
    <row r="304" spans="1:15" ht="18" customHeight="1" thickBot="1" x14ac:dyDescent="0.4">
      <c r="A304" s="17">
        <v>18</v>
      </c>
      <c r="B304" s="133" t="s">
        <v>826</v>
      </c>
      <c r="C304" s="134"/>
      <c r="D304" s="134"/>
      <c r="E304" s="134"/>
      <c r="F304" s="134"/>
      <c r="G304" s="134"/>
      <c r="H304" s="135"/>
      <c r="I304"/>
      <c r="J304"/>
    </row>
    <row r="305" spans="1:15" ht="19.899999999999999" customHeight="1" thickBot="1" x14ac:dyDescent="0.4">
      <c r="A305" s="17" t="s">
        <v>6</v>
      </c>
      <c r="B305" s="130" t="s">
        <v>820</v>
      </c>
      <c r="C305" s="131"/>
      <c r="D305" s="131"/>
      <c r="E305" s="131"/>
      <c r="F305" s="131"/>
      <c r="G305" s="131"/>
      <c r="H305" s="132"/>
      <c r="I305"/>
    </row>
    <row r="306" spans="1:15" ht="30" customHeight="1" thickBot="1" x14ac:dyDescent="0.4">
      <c r="B306" s="50"/>
      <c r="C306" s="59" t="s">
        <v>690</v>
      </c>
      <c r="D306" s="60" t="s">
        <v>691</v>
      </c>
      <c r="E306" s="60" t="s">
        <v>693</v>
      </c>
      <c r="F306" s="60" t="s">
        <v>692</v>
      </c>
      <c r="G306" s="68" t="s">
        <v>35</v>
      </c>
      <c r="H306" s="26" t="s">
        <v>786</v>
      </c>
      <c r="I306"/>
      <c r="K306"/>
      <c r="L306"/>
      <c r="M306"/>
      <c r="N306"/>
      <c r="O306"/>
    </row>
    <row r="307" spans="1:15" ht="19.899999999999999" customHeight="1" x14ac:dyDescent="0.35">
      <c r="B307" s="52" t="s">
        <v>218</v>
      </c>
      <c r="C307" s="23">
        <f>COUNTIFS(Data!D:D,stats!K307,Data!L:L,B307)</f>
        <v>96</v>
      </c>
      <c r="D307" s="6">
        <f>COUNTIFS(Data!D:D,stats!L307,Data!L:L,B307)</f>
        <v>9</v>
      </c>
      <c r="E307" s="6">
        <f>COUNTIFS(Data!D:D,stats!M307,Data!L:L,B307)</f>
        <v>0</v>
      </c>
      <c r="F307" s="6">
        <f>COUNTIFS(Data!D:D,stats!N307,Data!L:L,B307)</f>
        <v>4</v>
      </c>
      <c r="G307" s="24">
        <f>COUNTIFS(Data!D:D,stats!O307,Data!L:L,B307)</f>
        <v>10</v>
      </c>
      <c r="H307" s="27">
        <f>SUM(A307:G307)</f>
        <v>119</v>
      </c>
      <c r="I307"/>
      <c r="K307" s="9" t="s">
        <v>690</v>
      </c>
      <c r="L307" s="9" t="s">
        <v>691</v>
      </c>
      <c r="M307" s="9" t="s">
        <v>693</v>
      </c>
      <c r="N307" s="9" t="s">
        <v>692</v>
      </c>
      <c r="O307" s="9" t="s">
        <v>35</v>
      </c>
    </row>
    <row r="308" spans="1:15" ht="19.899999999999999" customHeight="1" thickBot="1" x14ac:dyDescent="0.4">
      <c r="B308" s="7" t="s">
        <v>219</v>
      </c>
      <c r="C308" s="11">
        <f>COUNTIFS(Data!D:D,stats!K308,Data!L:L,B308)</f>
        <v>0</v>
      </c>
      <c r="D308" s="3">
        <f>COUNTIFS(Data!D:D,stats!L308,Data!L:L,B308)</f>
        <v>1</v>
      </c>
      <c r="E308" s="3">
        <f>COUNTIFS(Data!D:D,stats!M308,Data!L:L,B308)</f>
        <v>0</v>
      </c>
      <c r="F308" s="3">
        <f>COUNTIFS(Data!D:D,stats!N308,Data!L:L,B308)</f>
        <v>0</v>
      </c>
      <c r="G308" s="25">
        <f>COUNTIFS(Data!D:D,stats!O308,Data!L:L,B308)</f>
        <v>0</v>
      </c>
      <c r="H308" s="75">
        <f>SUM(A308:G308)</f>
        <v>1</v>
      </c>
      <c r="I308"/>
      <c r="K308" s="9" t="s">
        <v>690</v>
      </c>
      <c r="L308" s="9" t="s">
        <v>691</v>
      </c>
      <c r="M308" s="9" t="s">
        <v>693</v>
      </c>
      <c r="N308" s="9" t="s">
        <v>692</v>
      </c>
      <c r="O308" s="9" t="s">
        <v>35</v>
      </c>
    </row>
    <row r="309" spans="1:15" ht="19.899999999999999" customHeight="1" thickBot="1" x14ac:dyDescent="0.4">
      <c r="B309" s="26" t="s">
        <v>786</v>
      </c>
      <c r="C309" s="74">
        <f t="shared" ref="C309:H309" si="25">SUM(C307:C308)</f>
        <v>96</v>
      </c>
      <c r="D309" s="72">
        <f t="shared" si="25"/>
        <v>10</v>
      </c>
      <c r="E309" s="72">
        <f t="shared" si="25"/>
        <v>0</v>
      </c>
      <c r="F309" s="72">
        <f t="shared" si="25"/>
        <v>4</v>
      </c>
      <c r="G309" s="73">
        <f t="shared" si="25"/>
        <v>10</v>
      </c>
      <c r="H309" s="2">
        <f t="shared" si="25"/>
        <v>120</v>
      </c>
      <c r="I309"/>
      <c r="K309"/>
      <c r="L309"/>
      <c r="M309"/>
      <c r="N309"/>
      <c r="O309"/>
    </row>
    <row r="310" spans="1:15" ht="40.15" customHeight="1" thickBot="1" x14ac:dyDescent="0.4">
      <c r="B310" s="136" t="s">
        <v>787</v>
      </c>
      <c r="C310" s="137"/>
      <c r="D310" s="137"/>
      <c r="E310" s="137"/>
      <c r="F310" s="137"/>
      <c r="G310" s="137"/>
      <c r="H310" s="138"/>
      <c r="I310"/>
    </row>
    <row r="311" spans="1:15" ht="19.899999999999999" customHeight="1" thickBot="1" x14ac:dyDescent="0.4"/>
    <row r="312" spans="1:15" ht="19.5" customHeight="1" thickBot="1" x14ac:dyDescent="0.4">
      <c r="A312" s="17">
        <v>19</v>
      </c>
      <c r="B312" s="133" t="s">
        <v>826</v>
      </c>
      <c r="C312" s="134"/>
      <c r="D312" s="134"/>
      <c r="E312" s="134"/>
      <c r="F312" s="134"/>
      <c r="G312" s="134"/>
      <c r="H312" s="135"/>
      <c r="I312"/>
    </row>
    <row r="313" spans="1:15" ht="19.899999999999999" customHeight="1" thickBot="1" x14ac:dyDescent="0.4">
      <c r="A313" s="17" t="s">
        <v>6</v>
      </c>
      <c r="B313" s="130" t="s">
        <v>810</v>
      </c>
      <c r="C313" s="131"/>
      <c r="D313" s="131"/>
      <c r="E313" s="131"/>
      <c r="F313" s="131"/>
      <c r="G313" s="131"/>
      <c r="H313" s="132"/>
      <c r="I313"/>
    </row>
    <row r="314" spans="1:15" ht="30" customHeight="1" thickBot="1" x14ac:dyDescent="0.4">
      <c r="B314" s="50"/>
      <c r="C314" s="59" t="s">
        <v>690</v>
      </c>
      <c r="D314" s="60" t="s">
        <v>691</v>
      </c>
      <c r="E314" s="60" t="s">
        <v>693</v>
      </c>
      <c r="F314" s="60" t="s">
        <v>692</v>
      </c>
      <c r="G314" s="68" t="s">
        <v>35</v>
      </c>
      <c r="H314" s="26" t="s">
        <v>786</v>
      </c>
      <c r="I314"/>
      <c r="K314"/>
      <c r="L314"/>
      <c r="M314"/>
      <c r="N314"/>
      <c r="O314"/>
    </row>
    <row r="315" spans="1:15" ht="19.899999999999999" customHeight="1" x14ac:dyDescent="0.35">
      <c r="B315" s="52" t="s">
        <v>700</v>
      </c>
      <c r="C315" s="23">
        <f>COUNTIFS(Data!D:D,K315,Data!J:J,stats!B315)</f>
        <v>0</v>
      </c>
      <c r="D315" s="6">
        <f>COUNTIFS(Data!D:D,L315,Data!J:J,stats!B315)</f>
        <v>1</v>
      </c>
      <c r="E315" s="6">
        <f>COUNTIFS(Data!D:D,M315,Data!J:J,stats!B315)</f>
        <v>0</v>
      </c>
      <c r="F315" s="6">
        <f>COUNTIFS(Data!D:D,N315,Data!J:J,stats!B315)</f>
        <v>0</v>
      </c>
      <c r="G315" s="24">
        <f>COUNTIFS(Data!D:D,O315,Data!J:J,stats!B315)</f>
        <v>0</v>
      </c>
      <c r="H315" s="27">
        <f t="shared" ref="H315:H320" si="26">SUM(C315:G315)</f>
        <v>1</v>
      </c>
      <c r="I315"/>
      <c r="K315" s="9" t="s">
        <v>690</v>
      </c>
      <c r="L315" s="9" t="s">
        <v>691</v>
      </c>
      <c r="M315" s="9" t="s">
        <v>693</v>
      </c>
      <c r="N315" s="9" t="s">
        <v>692</v>
      </c>
      <c r="O315" s="9" t="s">
        <v>35</v>
      </c>
    </row>
    <row r="316" spans="1:15" ht="19.899999999999999" customHeight="1" x14ac:dyDescent="0.35">
      <c r="B316" s="37" t="s">
        <v>788</v>
      </c>
      <c r="C316" s="11">
        <f>COUNTIFS(Data!D:D,K316,Data!J:J,stats!B316)</f>
        <v>64</v>
      </c>
      <c r="D316" s="3">
        <f>COUNTIFS(Data!D:D,L316,Data!J:J,stats!B316)</f>
        <v>2</v>
      </c>
      <c r="E316" s="3">
        <f>COUNTIFS(Data!D:D,M316,Data!J:J,stats!B316)</f>
        <v>0</v>
      </c>
      <c r="F316" s="3">
        <f>COUNTIFS(Data!D:D,N316,Data!J:J,stats!B316)</f>
        <v>0</v>
      </c>
      <c r="G316" s="25">
        <f>COUNTIFS(Data!D:D,O316,Data!J:J,stats!B316)</f>
        <v>0</v>
      </c>
      <c r="H316" s="27">
        <f t="shared" si="26"/>
        <v>66</v>
      </c>
      <c r="I316"/>
      <c r="K316" s="9" t="s">
        <v>690</v>
      </c>
      <c r="L316" s="9" t="s">
        <v>691</v>
      </c>
      <c r="M316" s="9" t="s">
        <v>693</v>
      </c>
      <c r="N316" s="9" t="s">
        <v>692</v>
      </c>
      <c r="O316" s="9" t="s">
        <v>35</v>
      </c>
    </row>
    <row r="317" spans="1:15" ht="19.899999999999999" customHeight="1" x14ac:dyDescent="0.35">
      <c r="B317" s="37" t="s">
        <v>789</v>
      </c>
      <c r="C317" s="11">
        <f>COUNTIFS(Data!D:D,K317,Data!J:J,stats!B317)</f>
        <v>6</v>
      </c>
      <c r="D317" s="3">
        <f>COUNTIFS(Data!D:D,L317,Data!J:J,stats!B317)</f>
        <v>1</v>
      </c>
      <c r="E317" s="3">
        <f>COUNTIFS(Data!D:D,M317,Data!J:J,stats!B317)</f>
        <v>0</v>
      </c>
      <c r="F317" s="3">
        <f>COUNTIFS(Data!D:D,N317,Data!J:J,stats!B317)</f>
        <v>0</v>
      </c>
      <c r="G317" s="25">
        <f>COUNTIFS(Data!D:D,O317,Data!J:J,stats!B317)</f>
        <v>0</v>
      </c>
      <c r="H317" s="27">
        <f t="shared" si="26"/>
        <v>7</v>
      </c>
      <c r="I317"/>
      <c r="K317" s="9" t="s">
        <v>690</v>
      </c>
      <c r="L317" s="9" t="s">
        <v>691</v>
      </c>
      <c r="M317" s="9" t="s">
        <v>693</v>
      </c>
      <c r="N317" s="9" t="s">
        <v>692</v>
      </c>
      <c r="O317" s="9" t="s">
        <v>35</v>
      </c>
    </row>
    <row r="318" spans="1:15" ht="19.899999999999999" customHeight="1" x14ac:dyDescent="0.35">
      <c r="B318" s="37" t="s">
        <v>790</v>
      </c>
      <c r="C318" s="11">
        <f>COUNTIFS(Data!D:D,K318,Data!J:J,stats!B318)</f>
        <v>0</v>
      </c>
      <c r="D318" s="3">
        <f>COUNTIFS(Data!D:D,L318,Data!J:J,stats!B318)</f>
        <v>0</v>
      </c>
      <c r="E318" s="3">
        <f>COUNTIFS(Data!D:D,M318,Data!J:J,stats!B318)</f>
        <v>0</v>
      </c>
      <c r="F318" s="3">
        <f>COUNTIFS(Data!D:D,N318,Data!J:J,stats!B318)</f>
        <v>0</v>
      </c>
      <c r="G318" s="25">
        <f>COUNTIFS(Data!D:D,O318,Data!J:J,stats!B318)</f>
        <v>0</v>
      </c>
      <c r="H318" s="27">
        <f t="shared" si="26"/>
        <v>0</v>
      </c>
      <c r="I318"/>
      <c r="K318" s="9" t="s">
        <v>690</v>
      </c>
      <c r="L318" s="9" t="s">
        <v>691</v>
      </c>
      <c r="M318" s="9" t="s">
        <v>693</v>
      </c>
      <c r="N318" s="9" t="s">
        <v>692</v>
      </c>
      <c r="O318" s="9" t="s">
        <v>35</v>
      </c>
    </row>
    <row r="319" spans="1:15" ht="19.899999999999999" customHeight="1" x14ac:dyDescent="0.35">
      <c r="B319" s="37" t="s">
        <v>699</v>
      </c>
      <c r="C319" s="11">
        <f>COUNTIFS(Data!D:D,K319,Data!J:J,stats!B319)</f>
        <v>5</v>
      </c>
      <c r="D319" s="3">
        <f>COUNTIFS(Data!D:D,L319,Data!J:J,stats!B319)</f>
        <v>0</v>
      </c>
      <c r="E319" s="3">
        <f>COUNTIFS(Data!D:D,M319,Data!J:J,stats!B319)</f>
        <v>0</v>
      </c>
      <c r="F319" s="3">
        <f>COUNTIFS(Data!D:D,N319,Data!J:J,stats!B319)</f>
        <v>0</v>
      </c>
      <c r="G319" s="25">
        <f>COUNTIFS(Data!D:D,O319,Data!J:J,stats!B319)</f>
        <v>0</v>
      </c>
      <c r="H319" s="27">
        <f t="shared" si="26"/>
        <v>5</v>
      </c>
      <c r="I319"/>
      <c r="K319" s="9" t="s">
        <v>690</v>
      </c>
      <c r="L319" s="9" t="s">
        <v>691</v>
      </c>
      <c r="M319" s="9" t="s">
        <v>693</v>
      </c>
      <c r="N319" s="9" t="s">
        <v>692</v>
      </c>
      <c r="O319" s="9" t="s">
        <v>35</v>
      </c>
    </row>
    <row r="320" spans="1:15" ht="19.899999999999999" customHeight="1" thickBot="1" x14ac:dyDescent="0.4">
      <c r="B320" s="39" t="s">
        <v>35</v>
      </c>
      <c r="C320" s="34">
        <f>COUNTIFS(Data!D:D,K320,Data!J:J,stats!B320)</f>
        <v>21</v>
      </c>
      <c r="D320" s="30">
        <f>COUNTIFS(Data!D:D,L320,Data!J:J,stats!B320)</f>
        <v>6</v>
      </c>
      <c r="E320" s="30">
        <f>COUNTIFS(Data!D:D,M320,Data!J:J,stats!B320)</f>
        <v>0</v>
      </c>
      <c r="F320" s="30">
        <f>COUNTIFS(Data!D:D,N320,Data!J:J,stats!B320)</f>
        <v>4</v>
      </c>
      <c r="G320" s="31">
        <f>COUNTIFS(Data!D:D,O320,Data!J:J,stats!B320)</f>
        <v>10</v>
      </c>
      <c r="H320" s="42">
        <f t="shared" si="26"/>
        <v>41</v>
      </c>
      <c r="I320"/>
      <c r="K320" s="9" t="s">
        <v>690</v>
      </c>
      <c r="L320" s="9" t="s">
        <v>691</v>
      </c>
      <c r="M320" s="9" t="s">
        <v>693</v>
      </c>
      <c r="N320" s="9" t="s">
        <v>692</v>
      </c>
      <c r="O320" s="9" t="s">
        <v>35</v>
      </c>
    </row>
    <row r="321" spans="1:15" ht="19.899999999999999" customHeight="1" thickBot="1" x14ac:dyDescent="0.4">
      <c r="B321" s="26" t="s">
        <v>786</v>
      </c>
      <c r="C321" s="35">
        <f t="shared" ref="C321:H321" si="27">SUM(C315:C320)</f>
        <v>96</v>
      </c>
      <c r="D321" s="32">
        <f t="shared" si="27"/>
        <v>10</v>
      </c>
      <c r="E321" s="32">
        <f t="shared" si="27"/>
        <v>0</v>
      </c>
      <c r="F321" s="32">
        <f t="shared" si="27"/>
        <v>4</v>
      </c>
      <c r="G321" s="36">
        <f t="shared" si="27"/>
        <v>10</v>
      </c>
      <c r="H321" s="2">
        <f t="shared" si="27"/>
        <v>120</v>
      </c>
      <c r="I321"/>
      <c r="K321"/>
      <c r="L321"/>
      <c r="M321"/>
      <c r="N321"/>
      <c r="O321"/>
    </row>
    <row r="322" spans="1:15" ht="40.15" customHeight="1" thickBot="1" x14ac:dyDescent="0.4">
      <c r="B322" s="136" t="s">
        <v>787</v>
      </c>
      <c r="C322" s="137"/>
      <c r="D322" s="137"/>
      <c r="E322" s="137"/>
      <c r="F322" s="137"/>
      <c r="G322" s="137"/>
      <c r="H322" s="138"/>
      <c r="I322"/>
    </row>
    <row r="323" spans="1:15" ht="19.899999999999999" customHeight="1" thickBot="1" x14ac:dyDescent="0.4"/>
    <row r="324" spans="1:15" ht="21" customHeight="1" thickBot="1" x14ac:dyDescent="0.4">
      <c r="A324" s="17">
        <v>20</v>
      </c>
      <c r="B324" s="133" t="s">
        <v>826</v>
      </c>
      <c r="C324" s="134"/>
      <c r="D324" s="134"/>
      <c r="E324" s="134"/>
      <c r="F324" s="134"/>
      <c r="G324" s="134"/>
      <c r="H324" s="135"/>
    </row>
    <row r="325" spans="1:15" ht="19.899999999999999" customHeight="1" thickBot="1" x14ac:dyDescent="0.4">
      <c r="A325" s="17" t="s">
        <v>6</v>
      </c>
      <c r="B325" s="130" t="s">
        <v>811</v>
      </c>
      <c r="C325" s="131"/>
      <c r="D325" s="131"/>
      <c r="E325" s="131"/>
      <c r="F325" s="131"/>
      <c r="G325" s="131"/>
      <c r="H325" s="132"/>
      <c r="I325"/>
      <c r="J325"/>
    </row>
    <row r="326" spans="1:15" ht="30" customHeight="1" thickBot="1" x14ac:dyDescent="0.4">
      <c r="B326" s="50"/>
      <c r="C326" s="58" t="s">
        <v>690</v>
      </c>
      <c r="D326" s="60" t="s">
        <v>691</v>
      </c>
      <c r="E326" s="60" t="s">
        <v>693</v>
      </c>
      <c r="F326" s="60" t="s">
        <v>692</v>
      </c>
      <c r="G326" s="68" t="s">
        <v>35</v>
      </c>
      <c r="H326" s="26" t="s">
        <v>786</v>
      </c>
      <c r="I326"/>
      <c r="K326"/>
      <c r="L326"/>
      <c r="M326"/>
      <c r="N326"/>
      <c r="O326"/>
    </row>
    <row r="327" spans="1:15" ht="30" customHeight="1" x14ac:dyDescent="0.35">
      <c r="B327" s="52" t="s">
        <v>698</v>
      </c>
      <c r="C327" s="23">
        <f>COUNTIFS(Data!D:D,K327,Data!N:N,stats!B327)</f>
        <v>2</v>
      </c>
      <c r="D327" s="6">
        <f>COUNTIFS(Data!D:D,L327,Data!N:N,stats!B327)</f>
        <v>0</v>
      </c>
      <c r="E327" s="6">
        <f>COUNTIFS(Data!D:D,M327,Data!N:N,stats!B327)</f>
        <v>0</v>
      </c>
      <c r="F327" s="6">
        <f>COUNTIFS(Data!D:D,N327,Data!N:N,stats!B327)</f>
        <v>0</v>
      </c>
      <c r="G327" s="24">
        <f>COUNTIFS(Data!D:D,O327,Data!N:N,stats!B327)</f>
        <v>0</v>
      </c>
      <c r="H327" s="27">
        <f t="shared" ref="H327:H336" si="28">SUM(C327:G327)</f>
        <v>2</v>
      </c>
      <c r="I327"/>
      <c r="K327" s="9" t="s">
        <v>690</v>
      </c>
      <c r="L327" s="9" t="s">
        <v>691</v>
      </c>
      <c r="M327" s="9" t="s">
        <v>693</v>
      </c>
      <c r="N327" s="9" t="s">
        <v>692</v>
      </c>
      <c r="O327" s="9" t="s">
        <v>35</v>
      </c>
    </row>
    <row r="328" spans="1:15" ht="30" customHeight="1" x14ac:dyDescent="0.35">
      <c r="B328" s="37" t="s">
        <v>223</v>
      </c>
      <c r="C328" s="11">
        <f>COUNTIFS(Data!D:D,K328,Data!N:N,stats!B328)</f>
        <v>54</v>
      </c>
      <c r="D328" s="3">
        <f>COUNTIFS(Data!D:D,L328,Data!N:N,stats!B328)</f>
        <v>4</v>
      </c>
      <c r="E328" s="3">
        <f>COUNTIFS(Data!D:D,M328,Data!N:N,stats!B328)</f>
        <v>0</v>
      </c>
      <c r="F328" s="3">
        <f>COUNTIFS(Data!D:D,N328,Data!N:N,stats!B328)</f>
        <v>0</v>
      </c>
      <c r="G328" s="25">
        <f>COUNTIFS(Data!D:D,O328,Data!N:N,stats!B328)</f>
        <v>0</v>
      </c>
      <c r="H328" s="27">
        <f t="shared" si="28"/>
        <v>58</v>
      </c>
      <c r="I328"/>
      <c r="K328" s="9" t="s">
        <v>690</v>
      </c>
      <c r="L328" s="9" t="s">
        <v>691</v>
      </c>
      <c r="M328" s="9" t="s">
        <v>693</v>
      </c>
      <c r="N328" s="9" t="s">
        <v>692</v>
      </c>
      <c r="O328" s="9" t="s">
        <v>35</v>
      </c>
    </row>
    <row r="329" spans="1:15" ht="30" customHeight="1" x14ac:dyDescent="0.35">
      <c r="B329" s="37" t="s">
        <v>694</v>
      </c>
      <c r="C329" s="11">
        <f>COUNTIFS(Data!D:D,K329,Data!N:N,stats!B329)</f>
        <v>0</v>
      </c>
      <c r="D329" s="3">
        <f>COUNTIFS(Data!D:D,L329,Data!N:N,stats!B329)</f>
        <v>0</v>
      </c>
      <c r="E329" s="3">
        <f>COUNTIFS(Data!D:D,M329,Data!N:N,stats!B329)</f>
        <v>0</v>
      </c>
      <c r="F329" s="3">
        <f>COUNTIFS(Data!D:D,N329,Data!N:N,stats!B329)</f>
        <v>0</v>
      </c>
      <c r="G329" s="25">
        <f>COUNTIFS(Data!D:D,O329,Data!N:N,stats!B329)</f>
        <v>0</v>
      </c>
      <c r="H329" s="27">
        <f t="shared" si="28"/>
        <v>0</v>
      </c>
      <c r="I329"/>
      <c r="K329" s="9" t="s">
        <v>690</v>
      </c>
      <c r="L329" s="9" t="s">
        <v>691</v>
      </c>
      <c r="M329" s="9" t="s">
        <v>693</v>
      </c>
      <c r="N329" s="9" t="s">
        <v>692</v>
      </c>
      <c r="O329" s="9" t="s">
        <v>35</v>
      </c>
    </row>
    <row r="330" spans="1:15" ht="30" customHeight="1" x14ac:dyDescent="0.35">
      <c r="B330" s="37" t="s">
        <v>701</v>
      </c>
      <c r="C330" s="11">
        <f>COUNTIFS(Data!D:D,K330,Data!N:N,stats!B330)</f>
        <v>0</v>
      </c>
      <c r="D330" s="3">
        <f>COUNTIFS(Data!D:D,L330,Data!N:N,stats!B330)</f>
        <v>0</v>
      </c>
      <c r="E330" s="3">
        <f>COUNTIFS(Data!D:D,M330,Data!N:N,stats!B330)</f>
        <v>0</v>
      </c>
      <c r="F330" s="3">
        <f>COUNTIFS(Data!D:D,N330,Data!N:N,stats!B330)</f>
        <v>0</v>
      </c>
      <c r="G330" s="25">
        <f>COUNTIFS(Data!D:D,O330,Data!N:N,stats!B330)</f>
        <v>0</v>
      </c>
      <c r="H330" s="27">
        <f t="shared" si="28"/>
        <v>0</v>
      </c>
      <c r="I330"/>
      <c r="K330" s="9" t="s">
        <v>690</v>
      </c>
      <c r="L330" s="9" t="s">
        <v>691</v>
      </c>
      <c r="M330" s="9" t="s">
        <v>693</v>
      </c>
      <c r="N330" s="9" t="s">
        <v>692</v>
      </c>
      <c r="O330" s="9" t="s">
        <v>35</v>
      </c>
    </row>
    <row r="331" spans="1:15" ht="30" customHeight="1" x14ac:dyDescent="0.35">
      <c r="B331" s="37" t="s">
        <v>242</v>
      </c>
      <c r="C331" s="11">
        <f>COUNTIFS(Data!D:D,K331,Data!N:N,stats!B331)</f>
        <v>1</v>
      </c>
      <c r="D331" s="3">
        <f>COUNTIFS(Data!D:D,L331,Data!N:N,stats!B331)</f>
        <v>0</v>
      </c>
      <c r="E331" s="3">
        <f>COUNTIFS(Data!D:D,M331,Data!N:N,stats!B331)</f>
        <v>0</v>
      </c>
      <c r="F331" s="3">
        <f>COUNTIFS(Data!D:D,N331,Data!N:N,stats!B331)</f>
        <v>0</v>
      </c>
      <c r="G331" s="25">
        <f>COUNTIFS(Data!D:D,O331,Data!N:N,stats!B331)</f>
        <v>0</v>
      </c>
      <c r="H331" s="27">
        <f t="shared" si="28"/>
        <v>1</v>
      </c>
      <c r="I331"/>
      <c r="K331" s="9" t="s">
        <v>690</v>
      </c>
      <c r="L331" s="9" t="s">
        <v>691</v>
      </c>
      <c r="M331" s="9" t="s">
        <v>693</v>
      </c>
      <c r="N331" s="9" t="s">
        <v>692</v>
      </c>
      <c r="O331" s="9" t="s">
        <v>35</v>
      </c>
    </row>
    <row r="332" spans="1:15" ht="30" customHeight="1" x14ac:dyDescent="0.35">
      <c r="B332" s="37" t="s">
        <v>695</v>
      </c>
      <c r="C332" s="11">
        <f>COUNTIFS(Data!D:D,K332,Data!N:N,stats!B332)</f>
        <v>16</v>
      </c>
      <c r="D332" s="3">
        <f>COUNTIFS(Data!D:D,L332,Data!N:N,stats!B332)</f>
        <v>0</v>
      </c>
      <c r="E332" s="3">
        <f>COUNTIFS(Data!D:D,M332,Data!N:N,stats!B332)</f>
        <v>0</v>
      </c>
      <c r="F332" s="3">
        <f>COUNTIFS(Data!D:D,N332,Data!N:N,stats!B332)</f>
        <v>0</v>
      </c>
      <c r="G332" s="25">
        <f>COUNTIFS(Data!D:D,O332,Data!N:N,stats!B332)</f>
        <v>0</v>
      </c>
      <c r="H332" s="27">
        <f t="shared" si="28"/>
        <v>16</v>
      </c>
      <c r="I332"/>
      <c r="K332" s="9" t="s">
        <v>690</v>
      </c>
      <c r="L332" s="9" t="s">
        <v>691</v>
      </c>
      <c r="M332" s="9" t="s">
        <v>693</v>
      </c>
      <c r="N332" s="9" t="s">
        <v>692</v>
      </c>
      <c r="O332" s="9" t="s">
        <v>35</v>
      </c>
    </row>
    <row r="333" spans="1:15" ht="30" customHeight="1" x14ac:dyDescent="0.35">
      <c r="B333" s="37" t="s">
        <v>697</v>
      </c>
      <c r="C333" s="11">
        <f>COUNTIFS(Data!D:D,K333,Data!N:N,stats!B333)</f>
        <v>1</v>
      </c>
      <c r="D333" s="3">
        <f>COUNTIFS(Data!D:D,L333,Data!N:N,stats!B333)</f>
        <v>0</v>
      </c>
      <c r="E333" s="3">
        <f>COUNTIFS(Data!D:D,M333,Data!N:N,stats!B333)</f>
        <v>0</v>
      </c>
      <c r="F333" s="3">
        <f>COUNTIFS(Data!D:D,N333,Data!N:N,stats!B333)</f>
        <v>0</v>
      </c>
      <c r="G333" s="25">
        <f>COUNTIFS(Data!D:D,O333,Data!N:N,stats!B333)</f>
        <v>0</v>
      </c>
      <c r="H333" s="27">
        <f t="shared" si="28"/>
        <v>1</v>
      </c>
      <c r="I333"/>
      <c r="K333" s="9" t="s">
        <v>690</v>
      </c>
      <c r="L333" s="9" t="s">
        <v>691</v>
      </c>
      <c r="M333" s="9" t="s">
        <v>693</v>
      </c>
      <c r="N333" s="9" t="s">
        <v>692</v>
      </c>
      <c r="O333" s="9" t="s">
        <v>35</v>
      </c>
    </row>
    <row r="334" spans="1:15" ht="30" customHeight="1" x14ac:dyDescent="0.35">
      <c r="B334" s="37" t="s">
        <v>742</v>
      </c>
      <c r="C334" s="11">
        <f>COUNTIFS(Data!D:D,K334,Data!N:N,stats!B334)</f>
        <v>2</v>
      </c>
      <c r="D334" s="3">
        <f>COUNTIFS(Data!D:D,L334,Data!N:N,stats!B334)</f>
        <v>1</v>
      </c>
      <c r="E334" s="3">
        <f>COUNTIFS(Data!D:D,M334,Data!N:N,stats!B334)</f>
        <v>0</v>
      </c>
      <c r="F334" s="3">
        <f>COUNTIFS(Data!D:D,N334,Data!N:N,stats!B334)</f>
        <v>0</v>
      </c>
      <c r="G334" s="25">
        <f>COUNTIFS(Data!D:D,O334,Data!N:N,stats!B334)</f>
        <v>0</v>
      </c>
      <c r="H334" s="27">
        <f t="shared" si="28"/>
        <v>3</v>
      </c>
      <c r="I334"/>
      <c r="J334"/>
      <c r="K334" s="9" t="s">
        <v>690</v>
      </c>
      <c r="L334" s="9" t="s">
        <v>691</v>
      </c>
      <c r="M334" s="9" t="s">
        <v>693</v>
      </c>
      <c r="N334" s="9" t="s">
        <v>692</v>
      </c>
      <c r="O334" s="9" t="s">
        <v>35</v>
      </c>
    </row>
    <row r="335" spans="1:15" ht="30" customHeight="1" x14ac:dyDescent="0.35">
      <c r="B335" s="37" t="s">
        <v>696</v>
      </c>
      <c r="C335" s="11">
        <f>COUNTIFS(Data!D:D,K335,Data!N:N,stats!B335)</f>
        <v>0</v>
      </c>
      <c r="D335" s="3">
        <f>COUNTIFS(Data!D:D,L335,Data!N:N,stats!B335)</f>
        <v>1</v>
      </c>
      <c r="E335" s="3">
        <f>COUNTIFS(Data!D:D,M335,Data!N:N,stats!B335)</f>
        <v>0</v>
      </c>
      <c r="F335" s="3">
        <f>COUNTIFS(Data!D:D,N335,Data!N:N,stats!B335)</f>
        <v>0</v>
      </c>
      <c r="G335" s="25">
        <f>COUNTIFS(Data!D:D,O335,Data!N:N,stats!B335)</f>
        <v>0</v>
      </c>
      <c r="H335" s="27">
        <f t="shared" si="28"/>
        <v>1</v>
      </c>
      <c r="I335"/>
      <c r="J335"/>
      <c r="K335" s="9" t="s">
        <v>690</v>
      </c>
      <c r="L335" s="9" t="s">
        <v>691</v>
      </c>
      <c r="M335" s="9" t="s">
        <v>693</v>
      </c>
      <c r="N335" s="9" t="s">
        <v>692</v>
      </c>
      <c r="O335" s="9" t="s">
        <v>35</v>
      </c>
    </row>
    <row r="336" spans="1:15" ht="30" customHeight="1" x14ac:dyDescent="0.35">
      <c r="B336" s="37" t="s">
        <v>222</v>
      </c>
      <c r="C336" s="11">
        <f>COUNTIFS(Data!D:D,K336,Data!N:N,stats!B336)</f>
        <v>0</v>
      </c>
      <c r="D336" s="3">
        <f>COUNTIFS(Data!D:D,L336,Data!N:N,stats!B336)</f>
        <v>0</v>
      </c>
      <c r="E336" s="3">
        <f>COUNTIFS(Data!D:D,M336,Data!N:N,stats!B336)</f>
        <v>0</v>
      </c>
      <c r="F336" s="3">
        <f>COUNTIFS(Data!D:D,N336,Data!N:N,stats!B336)</f>
        <v>0</v>
      </c>
      <c r="G336" s="25">
        <f>COUNTIFS(Data!D:D,O336,Data!N:N,stats!B336)</f>
        <v>0</v>
      </c>
      <c r="H336" s="27">
        <f t="shared" si="28"/>
        <v>0</v>
      </c>
      <c r="I336"/>
      <c r="J336"/>
      <c r="K336" s="9" t="s">
        <v>690</v>
      </c>
      <c r="L336" s="9" t="s">
        <v>691</v>
      </c>
      <c r="M336" s="9" t="s">
        <v>693</v>
      </c>
      <c r="N336" s="9" t="s">
        <v>692</v>
      </c>
      <c r="O336" s="9" t="s">
        <v>35</v>
      </c>
    </row>
    <row r="337" spans="1:21" ht="30" customHeight="1" x14ac:dyDescent="0.35">
      <c r="B337" s="37" t="s">
        <v>226</v>
      </c>
      <c r="C337" s="11">
        <f>COUNTIFS(Data!D:D,K337,Data!N:N,stats!B337)</f>
        <v>0</v>
      </c>
      <c r="D337" s="3">
        <f>COUNTIFS(Data!D:D,L337,Data!N:N,stats!B337)</f>
        <v>0</v>
      </c>
      <c r="E337" s="3">
        <f>COUNTIFS(Data!D:D,M337,Data!N:N,stats!B337)</f>
        <v>0</v>
      </c>
      <c r="F337" s="3">
        <f>COUNTIFS(Data!D:D,N337,Data!N:N,stats!B337)</f>
        <v>0</v>
      </c>
      <c r="G337" s="25">
        <f>COUNTIFS(Data!D:D,O337,Data!N:N,stats!B337)</f>
        <v>0</v>
      </c>
      <c r="H337" s="27">
        <f>SUM(C337:G337)</f>
        <v>0</v>
      </c>
      <c r="I337"/>
      <c r="J337"/>
      <c r="K337" s="9" t="s">
        <v>690</v>
      </c>
      <c r="L337" s="9" t="s">
        <v>691</v>
      </c>
      <c r="M337" s="9" t="s">
        <v>693</v>
      </c>
      <c r="N337" s="9" t="s">
        <v>692</v>
      </c>
      <c r="O337" s="9" t="s">
        <v>35</v>
      </c>
    </row>
    <row r="338" spans="1:21" ht="30" customHeight="1" thickBot="1" x14ac:dyDescent="0.4">
      <c r="B338" s="39" t="s">
        <v>35</v>
      </c>
      <c r="C338" s="34">
        <f>COUNTIFS(Data!D:D,K338,Data!N:N,stats!B338)</f>
        <v>20</v>
      </c>
      <c r="D338" s="30">
        <f>COUNTIFS(Data!D:D,L338,Data!N:N,stats!B338)</f>
        <v>4</v>
      </c>
      <c r="E338" s="30">
        <f>COUNTIFS(Data!D:D,M338,Data!N:N,stats!B338)</f>
        <v>0</v>
      </c>
      <c r="F338" s="30">
        <f>COUNTIFS(Data!D:D,N338,Data!N:N,stats!B338)</f>
        <v>4</v>
      </c>
      <c r="G338" s="31">
        <f>COUNTIFS(Data!D:D,O338,Data!N:N,stats!B338)</f>
        <v>10</v>
      </c>
      <c r="H338" s="42">
        <f>SUM(C338:G338)</f>
        <v>38</v>
      </c>
      <c r="I338"/>
      <c r="J338"/>
      <c r="K338" s="9" t="s">
        <v>690</v>
      </c>
      <c r="L338" s="9" t="s">
        <v>691</v>
      </c>
      <c r="M338" s="9" t="s">
        <v>693</v>
      </c>
      <c r="N338" s="9" t="s">
        <v>692</v>
      </c>
      <c r="O338" s="9" t="s">
        <v>35</v>
      </c>
    </row>
    <row r="339" spans="1:21" ht="30" customHeight="1" thickBot="1" x14ac:dyDescent="0.4">
      <c r="B339" s="26" t="s">
        <v>786</v>
      </c>
      <c r="C339" s="35">
        <f t="shared" ref="C339:H339" si="29">SUM(C327:C338)</f>
        <v>96</v>
      </c>
      <c r="D339" s="32">
        <f t="shared" si="29"/>
        <v>10</v>
      </c>
      <c r="E339" s="32">
        <f t="shared" si="29"/>
        <v>0</v>
      </c>
      <c r="F339" s="32">
        <f t="shared" si="29"/>
        <v>4</v>
      </c>
      <c r="G339" s="36">
        <f t="shared" si="29"/>
        <v>10</v>
      </c>
      <c r="H339" s="2">
        <f t="shared" si="29"/>
        <v>120</v>
      </c>
      <c r="I339"/>
      <c r="K339"/>
      <c r="L339"/>
      <c r="M339"/>
      <c r="N339"/>
      <c r="O339"/>
    </row>
    <row r="340" spans="1:21" ht="40.15" customHeight="1" thickBot="1" x14ac:dyDescent="0.4">
      <c r="B340" s="136" t="s">
        <v>787</v>
      </c>
      <c r="C340" s="137"/>
      <c r="D340" s="137"/>
      <c r="E340" s="137"/>
      <c r="F340" s="137"/>
      <c r="G340" s="137"/>
      <c r="H340" s="138"/>
      <c r="I340"/>
    </row>
    <row r="341" spans="1:21" ht="19.899999999999999" customHeight="1" thickBot="1" x14ac:dyDescent="0.4">
      <c r="I341"/>
    </row>
    <row r="342" spans="1:21" ht="19.899999999999999" customHeight="1" thickBot="1" x14ac:dyDescent="0.4">
      <c r="A342" s="17">
        <v>21</v>
      </c>
      <c r="B342" s="133" t="s">
        <v>826</v>
      </c>
      <c r="C342" s="134"/>
      <c r="D342" s="134"/>
      <c r="E342" s="134"/>
      <c r="F342" s="134"/>
      <c r="G342" s="134"/>
      <c r="H342" s="134"/>
      <c r="I342" s="134"/>
      <c r="J342" s="134"/>
      <c r="K342" s="135"/>
      <c r="L342" s="8"/>
      <c r="M342" s="8"/>
      <c r="N342" s="8"/>
      <c r="O342" s="8"/>
      <c r="P342" s="8"/>
      <c r="Q342" s="8"/>
      <c r="R342" s="8"/>
      <c r="S342" s="8"/>
      <c r="T342" s="8"/>
      <c r="U342" s="8"/>
    </row>
    <row r="343" spans="1:21" ht="19.899999999999999" customHeight="1" thickBot="1" x14ac:dyDescent="0.4">
      <c r="A343" s="17" t="s">
        <v>204</v>
      </c>
      <c r="B343" s="130" t="s">
        <v>812</v>
      </c>
      <c r="C343" s="131"/>
      <c r="D343" s="131"/>
      <c r="E343" s="131"/>
      <c r="F343" s="131"/>
      <c r="G343" s="131"/>
      <c r="H343" s="131"/>
      <c r="I343" s="131"/>
      <c r="J343" s="131"/>
      <c r="K343" s="132"/>
      <c r="L343" s="8"/>
      <c r="M343" s="8"/>
      <c r="N343" s="8"/>
      <c r="O343" s="8"/>
      <c r="P343" s="8"/>
      <c r="Q343" s="8"/>
      <c r="R343" s="8"/>
      <c r="S343" s="8"/>
      <c r="T343" s="8"/>
      <c r="U343" s="8"/>
    </row>
    <row r="344" spans="1:21" ht="41.25" customHeight="1" thickBot="1" x14ac:dyDescent="0.4">
      <c r="B344" s="50"/>
      <c r="C344" s="59" t="s">
        <v>705</v>
      </c>
      <c r="D344" s="60" t="s">
        <v>734</v>
      </c>
      <c r="E344" s="60" t="s">
        <v>702</v>
      </c>
      <c r="F344" s="60" t="s">
        <v>704</v>
      </c>
      <c r="G344" s="60" t="s">
        <v>703</v>
      </c>
      <c r="H344" s="60" t="s">
        <v>706</v>
      </c>
      <c r="I344" s="60" t="s">
        <v>707</v>
      </c>
      <c r="J344" s="61" t="s">
        <v>35</v>
      </c>
      <c r="K344" s="26" t="s">
        <v>786</v>
      </c>
      <c r="L344" s="8"/>
      <c r="M344" s="8"/>
      <c r="N344" s="8"/>
      <c r="O344" s="8"/>
      <c r="P344" s="8"/>
      <c r="Q344" s="8"/>
      <c r="R344" s="8"/>
      <c r="S344" s="8"/>
      <c r="T344" s="8"/>
      <c r="U344" s="8"/>
    </row>
    <row r="345" spans="1:21" ht="30" customHeight="1" x14ac:dyDescent="0.35">
      <c r="B345" s="52" t="s">
        <v>708</v>
      </c>
      <c r="C345" s="23">
        <f>COUNTIFS(Data!S:S,N345,Data!Y:Y,stats!B345)</f>
        <v>0</v>
      </c>
      <c r="D345" s="6">
        <f>COUNTIFS(Data!S:S,O345,Data!Y:Y,stats!B345)</f>
        <v>0</v>
      </c>
      <c r="E345" s="6">
        <f>COUNTIFS(Data!S:S,P345,Data!Y:Y,stats!B345)</f>
        <v>0</v>
      </c>
      <c r="F345" s="6">
        <f>COUNTIFS(Data!S:S,Q345,Data!Y:Y,stats!B345)</f>
        <v>0</v>
      </c>
      <c r="G345" s="6">
        <f>COUNTIFS(Data!S:S,R345,Data!Y:Y,stats!B345)</f>
        <v>0</v>
      </c>
      <c r="H345" s="6">
        <f>COUNTIFS(Data!S:S,S345,Data!Y:Y,stats!B345)</f>
        <v>0</v>
      </c>
      <c r="I345" s="6">
        <f>COUNTIFS(Data!S:S,T345,Data!Y:Y,stats!B345)</f>
        <v>0</v>
      </c>
      <c r="J345" s="24">
        <f>COUNTIFS(Data!S:S,U345,Data!Y:Y,stats!B345)</f>
        <v>2</v>
      </c>
      <c r="K345" s="27">
        <f>SUM(A345:J345)</f>
        <v>2</v>
      </c>
      <c r="L345" s="8"/>
      <c r="M345"/>
      <c r="N345" s="9" t="s">
        <v>705</v>
      </c>
      <c r="O345" s="9" t="s">
        <v>734</v>
      </c>
      <c r="P345" s="9" t="s">
        <v>702</v>
      </c>
      <c r="Q345" s="9" t="s">
        <v>704</v>
      </c>
      <c r="R345" s="9" t="s">
        <v>703</v>
      </c>
      <c r="S345" s="9" t="s">
        <v>706</v>
      </c>
      <c r="T345" s="9" t="s">
        <v>707</v>
      </c>
      <c r="U345" s="9" t="s">
        <v>35</v>
      </c>
    </row>
    <row r="346" spans="1:21" ht="30" customHeight="1" x14ac:dyDescent="0.35">
      <c r="B346" s="37" t="s">
        <v>507</v>
      </c>
      <c r="C346" s="23">
        <f>COUNTIFS(Data!S:S,N346,Data!Y:Y,stats!B346)</f>
        <v>42</v>
      </c>
      <c r="D346" s="6">
        <f>COUNTIFS(Data!S:S,O346,Data!Y:Y,stats!B346)</f>
        <v>0</v>
      </c>
      <c r="E346" s="6">
        <f>COUNTIFS(Data!S:S,P346,Data!Y:Y,stats!B346)</f>
        <v>0</v>
      </c>
      <c r="F346" s="6">
        <f>COUNTIFS(Data!S:S,Q346,Data!Y:Y,stats!B346)</f>
        <v>0</v>
      </c>
      <c r="G346" s="6">
        <f>COUNTIFS(Data!S:S,R346,Data!Y:Y,stats!B346)</f>
        <v>0</v>
      </c>
      <c r="H346" s="6">
        <f>COUNTIFS(Data!S:S,S346,Data!Y:Y,stats!B346)</f>
        <v>0</v>
      </c>
      <c r="I346" s="6">
        <f>COUNTIFS(Data!S:S,T346,Data!Y:Y,stats!B346)</f>
        <v>0</v>
      </c>
      <c r="J346" s="24">
        <f>COUNTIFS(Data!S:S,U346,Data!Y:Y,stats!B346)</f>
        <v>19</v>
      </c>
      <c r="K346" s="27">
        <f>SUM(A346:J346)</f>
        <v>61</v>
      </c>
      <c r="L346" s="8"/>
      <c r="M346"/>
      <c r="N346" s="9" t="s">
        <v>705</v>
      </c>
      <c r="O346" s="9" t="s">
        <v>734</v>
      </c>
      <c r="P346" s="9" t="s">
        <v>702</v>
      </c>
      <c r="Q346" s="9" t="s">
        <v>704</v>
      </c>
      <c r="R346" s="9" t="s">
        <v>703</v>
      </c>
      <c r="S346" s="9" t="s">
        <v>706</v>
      </c>
      <c r="T346" s="9" t="s">
        <v>707</v>
      </c>
      <c r="U346" s="9" t="s">
        <v>35</v>
      </c>
    </row>
    <row r="347" spans="1:21" ht="30" customHeight="1" x14ac:dyDescent="0.35">
      <c r="B347" s="37" t="s">
        <v>712</v>
      </c>
      <c r="C347" s="23">
        <f>COUNTIFS(Data!S:S,N347,Data!Y:Y,stats!B347)</f>
        <v>12</v>
      </c>
      <c r="D347" s="6">
        <f>COUNTIFS(Data!S:S,O347,Data!Y:Y,stats!B347)</f>
        <v>1</v>
      </c>
      <c r="E347" s="6">
        <f>COUNTIFS(Data!S:S,P347,Data!Y:Y,stats!B347)</f>
        <v>0</v>
      </c>
      <c r="F347" s="6">
        <f>COUNTIFS(Data!S:S,Q347,Data!Y:Y,stats!B347)</f>
        <v>1</v>
      </c>
      <c r="G347" s="6">
        <f>COUNTIFS(Data!S:S,R347,Data!Y:Y,stats!B347)</f>
        <v>0</v>
      </c>
      <c r="H347" s="6">
        <f>COUNTIFS(Data!S:S,S347,Data!Y:Y,stats!B347)</f>
        <v>0</v>
      </c>
      <c r="I347" s="6">
        <f>COUNTIFS(Data!S:S,T347,Data!Y:Y,stats!B347)</f>
        <v>0</v>
      </c>
      <c r="J347" s="24">
        <f>COUNTIFS(Data!S:S,U347,Data!Y:Y,stats!B347)</f>
        <v>36</v>
      </c>
      <c r="K347" s="27">
        <f>SUM(A347:J347)</f>
        <v>50</v>
      </c>
      <c r="L347" s="8"/>
      <c r="M347"/>
      <c r="N347" s="9" t="s">
        <v>705</v>
      </c>
      <c r="O347" s="9" t="s">
        <v>734</v>
      </c>
      <c r="P347" s="9" t="s">
        <v>702</v>
      </c>
      <c r="Q347" s="9" t="s">
        <v>704</v>
      </c>
      <c r="R347" s="9" t="s">
        <v>703</v>
      </c>
      <c r="S347" s="9" t="s">
        <v>706</v>
      </c>
      <c r="T347" s="9" t="s">
        <v>707</v>
      </c>
      <c r="U347" s="9" t="s">
        <v>35</v>
      </c>
    </row>
    <row r="348" spans="1:21" ht="30" customHeight="1" thickBot="1" x14ac:dyDescent="0.4">
      <c r="B348" s="39" t="s">
        <v>35</v>
      </c>
      <c r="C348" s="47">
        <f>COUNTIFS(Data!S:S,N348,Data!Y:Y,stats!B348)</f>
        <v>4</v>
      </c>
      <c r="D348" s="45">
        <f>COUNTIFS(Data!S:S,O348,Data!Y:Y,stats!B348)</f>
        <v>1</v>
      </c>
      <c r="E348" s="45">
        <f>COUNTIFS(Data!S:S,P348,Data!Y:Y,stats!B348)</f>
        <v>0</v>
      </c>
      <c r="F348" s="45">
        <f>COUNTIFS(Data!S:S,Q348,Data!Y:Y,stats!B348)</f>
        <v>0</v>
      </c>
      <c r="G348" s="45">
        <f>COUNTIFS(Data!S:S,R348,Data!Y:Y,stats!B348)</f>
        <v>0</v>
      </c>
      <c r="H348" s="45">
        <f>COUNTIFS(Data!S:S,S348,Data!Y:Y,stats!B348)</f>
        <v>0</v>
      </c>
      <c r="I348" s="45">
        <f>COUNTIFS(Data!S:S,T348,Data!Y:Y,stats!B348)</f>
        <v>0</v>
      </c>
      <c r="J348" s="46">
        <f>COUNTIFS(Data!S:S,U348,Data!Y:Y,stats!B348)</f>
        <v>2</v>
      </c>
      <c r="K348" s="42">
        <f>SUM(A348:J348)</f>
        <v>7</v>
      </c>
      <c r="L348" s="8"/>
      <c r="M348"/>
      <c r="N348" s="9" t="s">
        <v>705</v>
      </c>
      <c r="O348" s="9" t="s">
        <v>734</v>
      </c>
      <c r="P348" s="9" t="s">
        <v>702</v>
      </c>
      <c r="Q348" s="9" t="s">
        <v>704</v>
      </c>
      <c r="R348" s="9" t="s">
        <v>703</v>
      </c>
      <c r="S348" s="9" t="s">
        <v>706</v>
      </c>
      <c r="T348" s="9" t="s">
        <v>707</v>
      </c>
      <c r="U348" s="9" t="s">
        <v>35</v>
      </c>
    </row>
    <row r="349" spans="1:21" ht="30" customHeight="1" thickBot="1" x14ac:dyDescent="0.4">
      <c r="B349" s="26" t="s">
        <v>786</v>
      </c>
      <c r="C349" s="35">
        <f t="shared" ref="C349:K349" si="30">SUM(C345:C348)</f>
        <v>58</v>
      </c>
      <c r="D349" s="32">
        <f t="shared" si="30"/>
        <v>2</v>
      </c>
      <c r="E349" s="32">
        <f t="shared" si="30"/>
        <v>0</v>
      </c>
      <c r="F349" s="32">
        <f t="shared" si="30"/>
        <v>1</v>
      </c>
      <c r="G349" s="32">
        <f t="shared" si="30"/>
        <v>0</v>
      </c>
      <c r="H349" s="32">
        <f t="shared" si="30"/>
        <v>0</v>
      </c>
      <c r="I349" s="32">
        <f t="shared" si="30"/>
        <v>0</v>
      </c>
      <c r="J349" s="36">
        <f t="shared" si="30"/>
        <v>59</v>
      </c>
      <c r="K349" s="2">
        <f t="shared" si="30"/>
        <v>120</v>
      </c>
      <c r="L349" s="8"/>
      <c r="N349"/>
      <c r="O349"/>
      <c r="P349"/>
      <c r="Q349"/>
      <c r="R349"/>
      <c r="S349"/>
      <c r="T349"/>
      <c r="U349"/>
    </row>
    <row r="350" spans="1:21" ht="40.15" customHeight="1" thickBot="1" x14ac:dyDescent="0.4">
      <c r="B350" s="145" t="s">
        <v>787</v>
      </c>
      <c r="C350" s="146"/>
      <c r="D350" s="146"/>
      <c r="E350" s="146"/>
      <c r="F350" s="146"/>
      <c r="G350" s="146"/>
      <c r="H350" s="146"/>
      <c r="I350" s="146"/>
      <c r="J350" s="146"/>
      <c r="K350" s="147"/>
      <c r="L350" s="8"/>
      <c r="N350"/>
      <c r="O350"/>
      <c r="P350"/>
      <c r="Q350"/>
      <c r="R350"/>
      <c r="S350"/>
      <c r="T350"/>
      <c r="U350"/>
    </row>
    <row r="351" spans="1:21" ht="19.899999999999999" customHeight="1" thickBot="1" x14ac:dyDescent="0.4"/>
    <row r="352" spans="1:21" ht="19.899999999999999" customHeight="1" thickBot="1" x14ac:dyDescent="0.4">
      <c r="A352" s="17">
        <v>22</v>
      </c>
      <c r="B352" s="139" t="s">
        <v>826</v>
      </c>
      <c r="C352" s="140"/>
      <c r="D352" s="140"/>
      <c r="E352" s="140"/>
      <c r="F352" s="140"/>
      <c r="G352" s="140"/>
      <c r="H352" s="140"/>
      <c r="I352" s="140"/>
      <c r="J352" s="140"/>
      <c r="K352" s="141"/>
      <c r="L352" s="8"/>
      <c r="N352" s="8"/>
      <c r="O352" s="8"/>
      <c r="P352" s="8"/>
      <c r="Q352" s="8"/>
      <c r="R352" s="8"/>
      <c r="S352" s="8"/>
      <c r="T352" s="8"/>
      <c r="U352" s="8"/>
    </row>
    <row r="353" spans="1:21" ht="19.899999999999999" customHeight="1" thickBot="1" x14ac:dyDescent="0.4">
      <c r="A353" s="17" t="s">
        <v>204</v>
      </c>
      <c r="B353" s="148" t="s">
        <v>813</v>
      </c>
      <c r="C353" s="149"/>
      <c r="D353" s="149"/>
      <c r="E353" s="149"/>
      <c r="F353" s="149"/>
      <c r="G353" s="149"/>
      <c r="H353" s="149"/>
      <c r="I353" s="149"/>
      <c r="J353" s="149"/>
      <c r="K353" s="150"/>
      <c r="L353" s="8"/>
      <c r="N353" s="8"/>
      <c r="O353" s="8"/>
      <c r="P353" s="8"/>
      <c r="Q353" s="8"/>
      <c r="R353" s="8"/>
      <c r="S353" s="8"/>
      <c r="T353" s="8"/>
      <c r="U353" s="8"/>
    </row>
    <row r="354" spans="1:21" ht="40.5" customHeight="1" thickBot="1" x14ac:dyDescent="0.4">
      <c r="B354" s="22"/>
      <c r="C354" s="60" t="s">
        <v>705</v>
      </c>
      <c r="D354" s="60" t="s">
        <v>734</v>
      </c>
      <c r="E354" s="60" t="s">
        <v>702</v>
      </c>
      <c r="F354" s="60" t="s">
        <v>704</v>
      </c>
      <c r="G354" s="60" t="s">
        <v>703</v>
      </c>
      <c r="H354" s="60" t="s">
        <v>706</v>
      </c>
      <c r="I354" s="60" t="s">
        <v>707</v>
      </c>
      <c r="J354" s="61" t="s">
        <v>35</v>
      </c>
      <c r="K354" s="26" t="s">
        <v>786</v>
      </c>
      <c r="L354" s="8"/>
      <c r="N354" s="8"/>
      <c r="O354" s="8"/>
      <c r="P354" s="8"/>
      <c r="Q354" s="8"/>
      <c r="R354" s="8"/>
      <c r="S354" s="8"/>
      <c r="T354" s="8"/>
      <c r="U354" s="8"/>
    </row>
    <row r="355" spans="1:21" ht="19.899999999999999" customHeight="1" x14ac:dyDescent="0.35">
      <c r="B355" s="40" t="s">
        <v>220</v>
      </c>
      <c r="C355" s="6">
        <f>COUNTIFS(Data!S:S,N355,Data!K:K,stats!B355)</f>
        <v>56</v>
      </c>
      <c r="D355" s="6">
        <f>COUNTIFS(Data!S:S,O355,Data!K:K,stats!B355)</f>
        <v>0</v>
      </c>
      <c r="E355" s="6">
        <f>COUNTIFS(Data!S:S,P355,Data!K:K,stats!B355)</f>
        <v>0</v>
      </c>
      <c r="F355" s="6">
        <f>COUNTIFS(Data!S:S,Q355,Data!K:K,stats!B355)</f>
        <v>1</v>
      </c>
      <c r="G355" s="6">
        <f>COUNTIFS(Data!S:S,R355,Data!K:K,stats!B355)</f>
        <v>0</v>
      </c>
      <c r="H355" s="6">
        <f>COUNTIFS(Data!S:S,S355,Data!K:K,stats!B355)</f>
        <v>0</v>
      </c>
      <c r="I355" s="6">
        <f>COUNTIFS(Data!S:S,T355,Data!K:K,stats!B355)</f>
        <v>0</v>
      </c>
      <c r="J355" s="24">
        <f>COUNTIFS(Data!S:S,U355,Data!K:K,stats!B355)</f>
        <v>45</v>
      </c>
      <c r="K355" s="27">
        <f>SUM(A355:J355)</f>
        <v>102</v>
      </c>
      <c r="L355" s="8"/>
      <c r="N355" s="9" t="s">
        <v>705</v>
      </c>
      <c r="O355" s="9" t="s">
        <v>734</v>
      </c>
      <c r="P355" s="9" t="s">
        <v>702</v>
      </c>
      <c r="Q355" s="9" t="s">
        <v>704</v>
      </c>
      <c r="R355" s="9" t="s">
        <v>703</v>
      </c>
      <c r="S355" s="9" t="s">
        <v>706</v>
      </c>
      <c r="T355" s="9" t="s">
        <v>707</v>
      </c>
      <c r="U355" s="9" t="s">
        <v>35</v>
      </c>
    </row>
    <row r="356" spans="1:21" ht="19.899999999999999" customHeight="1" thickBot="1" x14ac:dyDescent="0.4">
      <c r="B356" s="43" t="s">
        <v>225</v>
      </c>
      <c r="C356" s="45">
        <f>COUNTIFS(Data!S:S,N356,Data!K:K,stats!B356)</f>
        <v>2</v>
      </c>
      <c r="D356" s="45">
        <f>COUNTIFS(Data!S:S,O356,Data!K:K,stats!B356)</f>
        <v>2</v>
      </c>
      <c r="E356" s="45">
        <f>COUNTIFS(Data!S:S,P356,Data!K:K,stats!B356)</f>
        <v>0</v>
      </c>
      <c r="F356" s="45">
        <f>COUNTIFS(Data!S:S,Q356,Data!K:K,stats!B356)</f>
        <v>0</v>
      </c>
      <c r="G356" s="45">
        <f>COUNTIFS(Data!S:S,R356,Data!K:K,stats!B356)</f>
        <v>0</v>
      </c>
      <c r="H356" s="45">
        <f>COUNTIFS(Data!S:S,S356,Data!K:K,stats!B356)</f>
        <v>0</v>
      </c>
      <c r="I356" s="45">
        <f>COUNTIFS(Data!S:S,T356,Data!K:K,stats!B356)</f>
        <v>0</v>
      </c>
      <c r="J356" s="46">
        <f>COUNTIFS(Data!S:S,U356,Data!K:K,stats!B356)</f>
        <v>14</v>
      </c>
      <c r="K356" s="42">
        <f>SUM(A356:J356)</f>
        <v>18</v>
      </c>
      <c r="L356" s="8"/>
      <c r="N356" s="9" t="s">
        <v>705</v>
      </c>
      <c r="O356" s="9" t="s">
        <v>734</v>
      </c>
      <c r="P356" s="9" t="s">
        <v>702</v>
      </c>
      <c r="Q356" s="9" t="s">
        <v>704</v>
      </c>
      <c r="R356" s="9" t="s">
        <v>703</v>
      </c>
      <c r="S356" s="9" t="s">
        <v>706</v>
      </c>
      <c r="T356" s="9" t="s">
        <v>707</v>
      </c>
      <c r="U356" s="9" t="s">
        <v>35</v>
      </c>
    </row>
    <row r="357" spans="1:21" ht="19.899999999999999" customHeight="1" thickBot="1" x14ac:dyDescent="0.4">
      <c r="B357" s="12" t="s">
        <v>786</v>
      </c>
      <c r="C357" s="32">
        <f t="shared" ref="C357:K357" si="31">SUM(C355:C356)</f>
        <v>58</v>
      </c>
      <c r="D357" s="32">
        <f t="shared" si="31"/>
        <v>2</v>
      </c>
      <c r="E357" s="32">
        <f t="shared" si="31"/>
        <v>0</v>
      </c>
      <c r="F357" s="32">
        <f t="shared" si="31"/>
        <v>1</v>
      </c>
      <c r="G357" s="32">
        <f t="shared" si="31"/>
        <v>0</v>
      </c>
      <c r="H357" s="32">
        <f t="shared" si="31"/>
        <v>0</v>
      </c>
      <c r="I357" s="32">
        <f t="shared" si="31"/>
        <v>0</v>
      </c>
      <c r="J357" s="36">
        <f t="shared" si="31"/>
        <v>59</v>
      </c>
      <c r="K357" s="2">
        <f t="shared" si="31"/>
        <v>120</v>
      </c>
      <c r="L357" s="8"/>
      <c r="N357"/>
      <c r="O357"/>
      <c r="P357"/>
      <c r="Q357"/>
      <c r="R357"/>
      <c r="S357"/>
      <c r="T357"/>
      <c r="U357"/>
    </row>
    <row r="358" spans="1:21" ht="40.15" customHeight="1" thickBot="1" x14ac:dyDescent="0.4">
      <c r="B358" s="145" t="s">
        <v>787</v>
      </c>
      <c r="C358" s="146"/>
      <c r="D358" s="146"/>
      <c r="E358" s="146"/>
      <c r="F358" s="146"/>
      <c r="G358" s="146"/>
      <c r="H358" s="146"/>
      <c r="I358" s="146"/>
      <c r="J358" s="146"/>
      <c r="K358" s="147"/>
      <c r="L358" s="8"/>
      <c r="N358"/>
      <c r="O358"/>
      <c r="P358"/>
      <c r="Q358"/>
      <c r="R358"/>
      <c r="S358"/>
      <c r="T358"/>
      <c r="U358"/>
    </row>
    <row r="359" spans="1:21" ht="19.899999999999999" customHeight="1" thickBot="1" x14ac:dyDescent="0.4"/>
    <row r="360" spans="1:21" ht="19.899999999999999" customHeight="1" thickBot="1" x14ac:dyDescent="0.4">
      <c r="A360" s="17">
        <v>23</v>
      </c>
      <c r="B360" s="139" t="s">
        <v>826</v>
      </c>
      <c r="C360" s="140"/>
      <c r="D360" s="140"/>
      <c r="E360" s="140"/>
      <c r="F360" s="140"/>
      <c r="G360" s="140"/>
      <c r="H360" s="140"/>
      <c r="I360" s="140"/>
      <c r="J360" s="140"/>
      <c r="K360" s="141"/>
      <c r="L360" s="8"/>
      <c r="M360" s="8"/>
      <c r="N360" s="8"/>
      <c r="O360" s="8"/>
      <c r="P360" s="8"/>
      <c r="Q360" s="8"/>
      <c r="R360" s="8"/>
      <c r="S360" s="8"/>
      <c r="T360" s="8"/>
      <c r="U360" s="8"/>
    </row>
    <row r="361" spans="1:21" ht="19.899999999999999" customHeight="1" thickBot="1" x14ac:dyDescent="0.4">
      <c r="A361" s="17" t="s">
        <v>204</v>
      </c>
      <c r="B361" s="148" t="s">
        <v>814</v>
      </c>
      <c r="C361" s="149"/>
      <c r="D361" s="149"/>
      <c r="E361" s="149"/>
      <c r="F361" s="149"/>
      <c r="G361" s="149"/>
      <c r="H361" s="149"/>
      <c r="I361" s="149"/>
      <c r="J361" s="149"/>
      <c r="K361" s="150"/>
      <c r="L361" s="8"/>
      <c r="M361" s="8"/>
      <c r="N361" s="8"/>
      <c r="O361" s="8"/>
      <c r="P361" s="8"/>
      <c r="Q361" s="8"/>
      <c r="R361" s="8"/>
      <c r="S361" s="8"/>
      <c r="T361" s="8"/>
      <c r="U361" s="8"/>
    </row>
    <row r="362" spans="1:21" ht="50.25" customHeight="1" thickBot="1" x14ac:dyDescent="0.4">
      <c r="B362" s="50"/>
      <c r="C362" s="59" t="s">
        <v>705</v>
      </c>
      <c r="D362" s="60" t="s">
        <v>734</v>
      </c>
      <c r="E362" s="60" t="s">
        <v>702</v>
      </c>
      <c r="F362" s="60" t="s">
        <v>704</v>
      </c>
      <c r="G362" s="60" t="s">
        <v>703</v>
      </c>
      <c r="H362" s="60" t="s">
        <v>706</v>
      </c>
      <c r="I362" s="60" t="s">
        <v>707</v>
      </c>
      <c r="J362" s="61" t="s">
        <v>35</v>
      </c>
      <c r="K362" s="26" t="s">
        <v>786</v>
      </c>
      <c r="L362" s="8"/>
      <c r="M362" s="8"/>
      <c r="N362" s="8"/>
      <c r="O362" s="8"/>
      <c r="P362" s="8"/>
      <c r="Q362" s="8"/>
      <c r="R362" s="8"/>
      <c r="S362" s="8"/>
      <c r="T362" s="8"/>
      <c r="U362" s="8"/>
    </row>
    <row r="363" spans="1:21" ht="30" customHeight="1" x14ac:dyDescent="0.35">
      <c r="B363" s="52" t="s">
        <v>698</v>
      </c>
      <c r="C363" s="23">
        <f>COUNTIFS(Data!S:S,N363,Data!N:N,stats!B363)</f>
        <v>0</v>
      </c>
      <c r="D363" s="6">
        <f>COUNTIFS(Data!S:S,O363,Data!N:N,stats!B363)</f>
        <v>0</v>
      </c>
      <c r="E363" s="6">
        <f>COUNTIFS(Data!S:S,P363,Data!N:N,stats!B363)</f>
        <v>0</v>
      </c>
      <c r="F363" s="6">
        <f>COUNTIFS(Data!S:S,Q363,Data!N:N,stats!B363)</f>
        <v>0</v>
      </c>
      <c r="G363" s="6">
        <f>COUNTIFS(Data!S:S,R363,Data!N:N,stats!B363)</f>
        <v>0</v>
      </c>
      <c r="H363" s="6">
        <f>COUNTIFS(Data!S:S,S363,Data!N:N,stats!B363)</f>
        <v>0</v>
      </c>
      <c r="I363" s="6">
        <f>COUNTIFS(Data!S:S,T363,Data!N:N,stats!B363)</f>
        <v>0</v>
      </c>
      <c r="J363" s="24">
        <f>COUNTIFS(Data!S:S,U363,Data!N:N,stats!B363)</f>
        <v>2</v>
      </c>
      <c r="K363" s="27">
        <f t="shared" ref="K363:K368" si="32">SUM(C363:J363)</f>
        <v>2</v>
      </c>
      <c r="L363" s="8"/>
      <c r="M363"/>
      <c r="N363" s="9" t="s">
        <v>705</v>
      </c>
      <c r="O363" s="9" t="s">
        <v>734</v>
      </c>
      <c r="P363" s="9" t="s">
        <v>702</v>
      </c>
      <c r="Q363" s="9" t="s">
        <v>704</v>
      </c>
      <c r="R363" s="9" t="s">
        <v>703</v>
      </c>
      <c r="S363" s="9" t="s">
        <v>706</v>
      </c>
      <c r="T363" s="9" t="s">
        <v>707</v>
      </c>
      <c r="U363" s="9" t="s">
        <v>35</v>
      </c>
    </row>
    <row r="364" spans="1:21" ht="30" customHeight="1" x14ac:dyDescent="0.35">
      <c r="B364" s="37" t="s">
        <v>223</v>
      </c>
      <c r="C364" s="23">
        <f>COUNTIFS(Data!S:S,N364,Data!N:N,stats!B364)</f>
        <v>41</v>
      </c>
      <c r="D364" s="6">
        <f>COUNTIFS(Data!S:S,O364,Data!N:N,stats!B364)</f>
        <v>0</v>
      </c>
      <c r="E364" s="6">
        <f>COUNTIFS(Data!S:S,P364,Data!N:N,stats!B364)</f>
        <v>0</v>
      </c>
      <c r="F364" s="6">
        <f>COUNTIFS(Data!S:S,Q364,Data!N:N,stats!B364)</f>
        <v>0</v>
      </c>
      <c r="G364" s="6">
        <f>COUNTIFS(Data!S:S,R364,Data!N:N,stats!B364)</f>
        <v>0</v>
      </c>
      <c r="H364" s="6">
        <f>COUNTIFS(Data!S:S,S364,Data!N:N,stats!B364)</f>
        <v>0</v>
      </c>
      <c r="I364" s="6">
        <f>COUNTIFS(Data!S:S,T364,Data!N:N,stats!B364)</f>
        <v>0</v>
      </c>
      <c r="J364" s="24">
        <f>COUNTIFS(Data!S:S,U364,Data!N:N,stats!B364)</f>
        <v>17</v>
      </c>
      <c r="K364" s="27">
        <f t="shared" si="32"/>
        <v>58</v>
      </c>
      <c r="L364" s="8"/>
      <c r="M364"/>
      <c r="N364" s="9" t="s">
        <v>705</v>
      </c>
      <c r="O364" s="9" t="s">
        <v>734</v>
      </c>
      <c r="P364" s="9" t="s">
        <v>702</v>
      </c>
      <c r="Q364" s="9" t="s">
        <v>704</v>
      </c>
      <c r="R364" s="9" t="s">
        <v>703</v>
      </c>
      <c r="S364" s="9" t="s">
        <v>706</v>
      </c>
      <c r="T364" s="9" t="s">
        <v>707</v>
      </c>
      <c r="U364" s="9" t="s">
        <v>35</v>
      </c>
    </row>
    <row r="365" spans="1:21" ht="30" customHeight="1" x14ac:dyDescent="0.35">
      <c r="B365" s="37" t="s">
        <v>694</v>
      </c>
      <c r="C365" s="23">
        <f>COUNTIFS(Data!S:S,N365,Data!N:N,stats!B365)</f>
        <v>0</v>
      </c>
      <c r="D365" s="6">
        <f>COUNTIFS(Data!S:S,O365,Data!N:N,stats!B365)</f>
        <v>0</v>
      </c>
      <c r="E365" s="6">
        <f>COUNTIFS(Data!S:S,P365,Data!N:N,stats!B365)</f>
        <v>0</v>
      </c>
      <c r="F365" s="6">
        <f>COUNTIFS(Data!S:S,Q365,Data!N:N,stats!B365)</f>
        <v>0</v>
      </c>
      <c r="G365" s="6">
        <f>COUNTIFS(Data!S:S,R365,Data!N:N,stats!B365)</f>
        <v>0</v>
      </c>
      <c r="H365" s="6">
        <f>COUNTIFS(Data!S:S,S365,Data!N:N,stats!B365)</f>
        <v>0</v>
      </c>
      <c r="I365" s="6">
        <f>COUNTIFS(Data!S:S,T365,Data!N:N,stats!B365)</f>
        <v>0</v>
      </c>
      <c r="J365" s="24">
        <f>COUNTIFS(Data!S:S,U365,Data!N:N,stats!B365)</f>
        <v>0</v>
      </c>
      <c r="K365" s="27">
        <f t="shared" si="32"/>
        <v>0</v>
      </c>
      <c r="L365" s="8"/>
      <c r="M365"/>
      <c r="N365" s="9" t="s">
        <v>705</v>
      </c>
      <c r="O365" s="9" t="s">
        <v>734</v>
      </c>
      <c r="P365" s="9" t="s">
        <v>702</v>
      </c>
      <c r="Q365" s="9" t="s">
        <v>704</v>
      </c>
      <c r="R365" s="9" t="s">
        <v>703</v>
      </c>
      <c r="S365" s="9" t="s">
        <v>706</v>
      </c>
      <c r="T365" s="9" t="s">
        <v>707</v>
      </c>
      <c r="U365" s="9" t="s">
        <v>35</v>
      </c>
    </row>
    <row r="366" spans="1:21" ht="30" customHeight="1" x14ac:dyDescent="0.35">
      <c r="B366" s="37" t="s">
        <v>701</v>
      </c>
      <c r="C366" s="23">
        <f>COUNTIFS(Data!S:S,N366,Data!N:N,stats!B366)</f>
        <v>0</v>
      </c>
      <c r="D366" s="6">
        <f>COUNTIFS(Data!S:S,O366,Data!N:N,stats!B366)</f>
        <v>0</v>
      </c>
      <c r="E366" s="6">
        <f>COUNTIFS(Data!S:S,P366,Data!N:N,stats!B366)</f>
        <v>0</v>
      </c>
      <c r="F366" s="6">
        <f>COUNTIFS(Data!S:S,Q366,Data!N:N,stats!B366)</f>
        <v>0</v>
      </c>
      <c r="G366" s="6">
        <f>COUNTIFS(Data!S:S,R366,Data!N:N,stats!B366)</f>
        <v>0</v>
      </c>
      <c r="H366" s="6">
        <f>COUNTIFS(Data!S:S,S366,Data!N:N,stats!B366)</f>
        <v>0</v>
      </c>
      <c r="I366" s="6">
        <f>COUNTIFS(Data!S:S,T366,Data!N:N,stats!B366)</f>
        <v>0</v>
      </c>
      <c r="J366" s="24">
        <f>COUNTIFS(Data!S:S,U366,Data!N:N,stats!B366)</f>
        <v>0</v>
      </c>
      <c r="K366" s="27">
        <f t="shared" si="32"/>
        <v>0</v>
      </c>
      <c r="L366" s="8"/>
      <c r="M366"/>
      <c r="N366" s="9" t="s">
        <v>705</v>
      </c>
      <c r="O366" s="9" t="s">
        <v>734</v>
      </c>
      <c r="P366" s="9" t="s">
        <v>702</v>
      </c>
      <c r="Q366" s="9" t="s">
        <v>704</v>
      </c>
      <c r="R366" s="9" t="s">
        <v>703</v>
      </c>
      <c r="S366" s="9" t="s">
        <v>706</v>
      </c>
      <c r="T366" s="9" t="s">
        <v>707</v>
      </c>
      <c r="U366" s="9" t="s">
        <v>35</v>
      </c>
    </row>
    <row r="367" spans="1:21" ht="30" customHeight="1" x14ac:dyDescent="0.35">
      <c r="B367" s="37" t="s">
        <v>242</v>
      </c>
      <c r="C367" s="23">
        <f>COUNTIFS(Data!S:S,N367,Data!N:N,stats!B367)</f>
        <v>1</v>
      </c>
      <c r="D367" s="6">
        <f>COUNTIFS(Data!S:S,O367,Data!N:N,stats!B367)</f>
        <v>0</v>
      </c>
      <c r="E367" s="6">
        <f>COUNTIFS(Data!S:S,P367,Data!N:N,stats!B367)</f>
        <v>0</v>
      </c>
      <c r="F367" s="6">
        <f>COUNTIFS(Data!S:S,Q367,Data!N:N,stats!B367)</f>
        <v>0</v>
      </c>
      <c r="G367" s="6">
        <f>COUNTIFS(Data!S:S,R367,Data!N:N,stats!B367)</f>
        <v>0</v>
      </c>
      <c r="H367" s="6">
        <f>COUNTIFS(Data!S:S,S367,Data!N:N,stats!B367)</f>
        <v>0</v>
      </c>
      <c r="I367" s="6">
        <f>COUNTIFS(Data!S:S,T367,Data!N:N,stats!B367)</f>
        <v>0</v>
      </c>
      <c r="J367" s="24">
        <f>COUNTIFS(Data!S:S,U367,Data!N:N,stats!B367)</f>
        <v>0</v>
      </c>
      <c r="K367" s="27">
        <f t="shared" si="32"/>
        <v>1</v>
      </c>
      <c r="L367" s="8"/>
      <c r="M367"/>
      <c r="N367" s="9" t="s">
        <v>705</v>
      </c>
      <c r="O367" s="9" t="s">
        <v>734</v>
      </c>
      <c r="P367" s="9" t="s">
        <v>702</v>
      </c>
      <c r="Q367" s="9" t="s">
        <v>704</v>
      </c>
      <c r="R367" s="9" t="s">
        <v>703</v>
      </c>
      <c r="S367" s="9" t="s">
        <v>706</v>
      </c>
      <c r="T367" s="9" t="s">
        <v>707</v>
      </c>
      <c r="U367" s="9" t="s">
        <v>35</v>
      </c>
    </row>
    <row r="368" spans="1:21" ht="30" customHeight="1" x14ac:dyDescent="0.35">
      <c r="B368" s="37" t="s">
        <v>695</v>
      </c>
      <c r="C368" s="23">
        <f>COUNTIFS(Data!S:S,N368,Data!N:N,stats!B368)</f>
        <v>3</v>
      </c>
      <c r="D368" s="6">
        <f>COUNTIFS(Data!S:S,O368,Data!N:N,stats!B368)</f>
        <v>0</v>
      </c>
      <c r="E368" s="6">
        <f>COUNTIFS(Data!S:S,P368,Data!N:N,stats!B368)</f>
        <v>0</v>
      </c>
      <c r="F368" s="6">
        <f>COUNTIFS(Data!S:S,Q368,Data!N:N,stats!B368)</f>
        <v>0</v>
      </c>
      <c r="G368" s="6">
        <f>COUNTIFS(Data!S:S,R368,Data!N:N,stats!B368)</f>
        <v>0</v>
      </c>
      <c r="H368" s="6">
        <f>COUNTIFS(Data!S:S,S368,Data!N:N,stats!B368)</f>
        <v>0</v>
      </c>
      <c r="I368" s="6">
        <f>COUNTIFS(Data!S:S,T368,Data!N:N,stats!B368)</f>
        <v>0</v>
      </c>
      <c r="J368" s="24">
        <f>COUNTIFS(Data!S:S,U368,Data!N:N,stats!B368)</f>
        <v>13</v>
      </c>
      <c r="K368" s="27">
        <f t="shared" si="32"/>
        <v>16</v>
      </c>
      <c r="N368" s="9" t="s">
        <v>705</v>
      </c>
      <c r="O368" s="9" t="s">
        <v>734</v>
      </c>
      <c r="P368" s="9" t="s">
        <v>702</v>
      </c>
      <c r="Q368" s="9" t="s">
        <v>704</v>
      </c>
      <c r="R368" s="9" t="s">
        <v>703</v>
      </c>
      <c r="S368" s="9" t="s">
        <v>706</v>
      </c>
      <c r="T368" s="9" t="s">
        <v>707</v>
      </c>
      <c r="U368" s="9" t="s">
        <v>35</v>
      </c>
    </row>
    <row r="369" spans="1:21" ht="30" customHeight="1" x14ac:dyDescent="0.35">
      <c r="B369" s="37" t="s">
        <v>697</v>
      </c>
      <c r="C369" s="23">
        <f>COUNTIFS(Data!S:S,N369,Data!N:N,stats!B369)</f>
        <v>1</v>
      </c>
      <c r="D369" s="6">
        <f>COUNTIFS(Data!S:S,O369,Data!N:N,stats!B369)</f>
        <v>0</v>
      </c>
      <c r="E369" s="6">
        <f>COUNTIFS(Data!S:S,P369,Data!N:N,stats!B369)</f>
        <v>0</v>
      </c>
      <c r="F369" s="6">
        <f>COUNTIFS(Data!S:S,Q369,Data!N:N,stats!B369)</f>
        <v>0</v>
      </c>
      <c r="G369" s="6">
        <f>COUNTIFS(Data!S:S,R369,Data!N:N,stats!B369)</f>
        <v>0</v>
      </c>
      <c r="H369" s="6">
        <f>COUNTIFS(Data!S:S,S369,Data!N:N,stats!B369)</f>
        <v>0</v>
      </c>
      <c r="I369" s="6">
        <f>COUNTIFS(Data!S:S,T369,Data!N:N,stats!B369)</f>
        <v>0</v>
      </c>
      <c r="J369" s="24">
        <f>COUNTIFS(Data!S:S,U369,Data!N:N,stats!B369)</f>
        <v>0</v>
      </c>
      <c r="K369" s="27">
        <f t="shared" ref="K369:K374" si="33">SUM(C369:J369)</f>
        <v>1</v>
      </c>
      <c r="N369" s="9" t="s">
        <v>705</v>
      </c>
      <c r="O369" s="9" t="s">
        <v>734</v>
      </c>
      <c r="P369" s="9" t="s">
        <v>702</v>
      </c>
      <c r="Q369" s="9" t="s">
        <v>704</v>
      </c>
      <c r="R369" s="9" t="s">
        <v>703</v>
      </c>
      <c r="S369" s="9" t="s">
        <v>706</v>
      </c>
      <c r="T369" s="9" t="s">
        <v>707</v>
      </c>
      <c r="U369" s="9" t="s">
        <v>35</v>
      </c>
    </row>
    <row r="370" spans="1:21" ht="30" customHeight="1" x14ac:dyDescent="0.35">
      <c r="B370" s="37" t="s">
        <v>742</v>
      </c>
      <c r="C370" s="23">
        <f>COUNTIFS(Data!S:S,N370,Data!N:N,stats!B370)</f>
        <v>0</v>
      </c>
      <c r="D370" s="6">
        <f>COUNTIFS(Data!S:S,O370,Data!N:N,stats!B370)</f>
        <v>0</v>
      </c>
      <c r="E370" s="6">
        <f>COUNTIFS(Data!S:S,P370,Data!N:N,stats!B370)</f>
        <v>0</v>
      </c>
      <c r="F370" s="6">
        <f>COUNTIFS(Data!S:S,Q370,Data!N:N,stats!B370)</f>
        <v>0</v>
      </c>
      <c r="G370" s="6">
        <f>COUNTIFS(Data!S:S,R370,Data!N:N,stats!B370)</f>
        <v>0</v>
      </c>
      <c r="H370" s="6">
        <f>COUNTIFS(Data!S:S,S370,Data!N:N,stats!B370)</f>
        <v>0</v>
      </c>
      <c r="I370" s="6">
        <f>COUNTIFS(Data!S:S,T370,Data!N:N,stats!B370)</f>
        <v>0</v>
      </c>
      <c r="J370" s="24">
        <f>COUNTIFS(Data!S:S,U370,Data!N:N,stats!B370)</f>
        <v>3</v>
      </c>
      <c r="K370" s="27">
        <f t="shared" si="33"/>
        <v>3</v>
      </c>
      <c r="N370" s="9" t="s">
        <v>705</v>
      </c>
      <c r="O370" s="9" t="s">
        <v>734</v>
      </c>
      <c r="P370" s="9" t="s">
        <v>702</v>
      </c>
      <c r="Q370" s="9" t="s">
        <v>704</v>
      </c>
      <c r="R370" s="9" t="s">
        <v>703</v>
      </c>
      <c r="S370" s="9" t="s">
        <v>706</v>
      </c>
      <c r="T370" s="9" t="s">
        <v>707</v>
      </c>
      <c r="U370" s="9" t="s">
        <v>35</v>
      </c>
    </row>
    <row r="371" spans="1:21" ht="30" customHeight="1" x14ac:dyDescent="0.35">
      <c r="B371" s="37" t="s">
        <v>696</v>
      </c>
      <c r="C371" s="23">
        <f>COUNTIFS(Data!S:S,N371,Data!N:N,stats!B371)</f>
        <v>0</v>
      </c>
      <c r="D371" s="6">
        <f>COUNTIFS(Data!S:S,O371,Data!N:N,stats!B371)</f>
        <v>0</v>
      </c>
      <c r="E371" s="6">
        <f>COUNTIFS(Data!S:S,P371,Data!N:N,stats!B371)</f>
        <v>0</v>
      </c>
      <c r="F371" s="6">
        <f>COUNTIFS(Data!S:S,Q371,Data!N:N,stats!B371)</f>
        <v>0</v>
      </c>
      <c r="G371" s="6">
        <f>COUNTIFS(Data!S:S,R371,Data!N:N,stats!B371)</f>
        <v>0</v>
      </c>
      <c r="H371" s="6">
        <f>COUNTIFS(Data!S:S,S371,Data!N:N,stats!B371)</f>
        <v>0</v>
      </c>
      <c r="I371" s="6">
        <f>COUNTIFS(Data!S:S,T371,Data!N:N,stats!B371)</f>
        <v>0</v>
      </c>
      <c r="J371" s="24">
        <f>COUNTIFS(Data!S:S,U371,Data!N:N,stats!B371)</f>
        <v>1</v>
      </c>
      <c r="K371" s="27">
        <f t="shared" si="33"/>
        <v>1</v>
      </c>
      <c r="N371" s="9" t="s">
        <v>705</v>
      </c>
      <c r="O371" s="9" t="s">
        <v>734</v>
      </c>
      <c r="P371" s="9" t="s">
        <v>702</v>
      </c>
      <c r="Q371" s="9" t="s">
        <v>704</v>
      </c>
      <c r="R371" s="9" t="s">
        <v>703</v>
      </c>
      <c r="S371" s="9" t="s">
        <v>706</v>
      </c>
      <c r="T371" s="9" t="s">
        <v>707</v>
      </c>
      <c r="U371" s="9" t="s">
        <v>35</v>
      </c>
    </row>
    <row r="372" spans="1:21" ht="30" customHeight="1" x14ac:dyDescent="0.35">
      <c r="B372" s="37" t="s">
        <v>222</v>
      </c>
      <c r="C372" s="23">
        <f>COUNTIFS(Data!S:S,N372,Data!N:N,stats!B372)</f>
        <v>0</v>
      </c>
      <c r="D372" s="6">
        <f>COUNTIFS(Data!S:S,O372,Data!N:N,stats!B372)</f>
        <v>0</v>
      </c>
      <c r="E372" s="6">
        <f>COUNTIFS(Data!S:S,P372,Data!N:N,stats!B372)</f>
        <v>0</v>
      </c>
      <c r="F372" s="6">
        <f>COUNTIFS(Data!S:S,Q372,Data!N:N,stats!B372)</f>
        <v>0</v>
      </c>
      <c r="G372" s="6">
        <f>COUNTIFS(Data!S:S,R372,Data!N:N,stats!B372)</f>
        <v>0</v>
      </c>
      <c r="H372" s="6">
        <f>COUNTIFS(Data!S:S,S372,Data!N:N,stats!B372)</f>
        <v>0</v>
      </c>
      <c r="I372" s="6">
        <f>COUNTIFS(Data!S:S,T372,Data!N:N,stats!B372)</f>
        <v>0</v>
      </c>
      <c r="J372" s="24">
        <f>COUNTIFS(Data!S:S,U372,Data!N:N,stats!B372)</f>
        <v>0</v>
      </c>
      <c r="K372" s="27">
        <f t="shared" si="33"/>
        <v>0</v>
      </c>
      <c r="N372" s="9" t="s">
        <v>705</v>
      </c>
      <c r="O372" s="9" t="s">
        <v>734</v>
      </c>
      <c r="P372" s="9" t="s">
        <v>702</v>
      </c>
      <c r="Q372" s="9" t="s">
        <v>704</v>
      </c>
      <c r="R372" s="9" t="s">
        <v>703</v>
      </c>
      <c r="S372" s="9" t="s">
        <v>706</v>
      </c>
      <c r="T372" s="9" t="s">
        <v>707</v>
      </c>
      <c r="U372" s="9" t="s">
        <v>35</v>
      </c>
    </row>
    <row r="373" spans="1:21" ht="30" customHeight="1" x14ac:dyDescent="0.35">
      <c r="B373" s="37" t="s">
        <v>226</v>
      </c>
      <c r="C373" s="23">
        <f>COUNTIFS(Data!S:S,N373,Data!N:N,stats!B373)</f>
        <v>0</v>
      </c>
      <c r="D373" s="6">
        <f>COUNTIFS(Data!S:S,O373,Data!N:N,stats!B373)</f>
        <v>0</v>
      </c>
      <c r="E373" s="6">
        <f>COUNTIFS(Data!S:S,P373,Data!N:N,stats!B373)</f>
        <v>0</v>
      </c>
      <c r="F373" s="6">
        <f>COUNTIFS(Data!S:S,Q373,Data!N:N,stats!B373)</f>
        <v>0</v>
      </c>
      <c r="G373" s="6">
        <f>COUNTIFS(Data!S:S,R373,Data!N:N,stats!B373)</f>
        <v>0</v>
      </c>
      <c r="H373" s="6">
        <f>COUNTIFS(Data!S:S,S373,Data!N:N,stats!B373)</f>
        <v>0</v>
      </c>
      <c r="I373" s="6">
        <f>COUNTIFS(Data!S:S,T373,Data!N:N,stats!B373)</f>
        <v>0</v>
      </c>
      <c r="J373" s="24">
        <f>COUNTIFS(Data!S:S,U373,Data!N:N,stats!B373)</f>
        <v>0</v>
      </c>
      <c r="K373" s="27">
        <f t="shared" si="33"/>
        <v>0</v>
      </c>
      <c r="N373" s="9" t="s">
        <v>705</v>
      </c>
      <c r="O373" s="9" t="s">
        <v>734</v>
      </c>
      <c r="P373" s="9" t="s">
        <v>702</v>
      </c>
      <c r="Q373" s="9" t="s">
        <v>704</v>
      </c>
      <c r="R373" s="9" t="s">
        <v>703</v>
      </c>
      <c r="S373" s="9" t="s">
        <v>706</v>
      </c>
      <c r="T373" s="9" t="s">
        <v>707</v>
      </c>
      <c r="U373" s="9" t="s">
        <v>35</v>
      </c>
    </row>
    <row r="374" spans="1:21" ht="30" customHeight="1" thickBot="1" x14ac:dyDescent="0.4">
      <c r="B374" s="39" t="s">
        <v>35</v>
      </c>
      <c r="C374" s="47">
        <f>COUNTIFS(Data!S:S,N374,Data!N:N,stats!B374)</f>
        <v>12</v>
      </c>
      <c r="D374" s="45">
        <f>COUNTIFS(Data!S:S,O374,Data!N:N,stats!B374)</f>
        <v>2</v>
      </c>
      <c r="E374" s="45">
        <f>COUNTIFS(Data!S:S,P374,Data!N:N,stats!B374)</f>
        <v>0</v>
      </c>
      <c r="F374" s="45">
        <f>COUNTIFS(Data!S:S,Q374,Data!N:N,stats!B374)</f>
        <v>1</v>
      </c>
      <c r="G374" s="45">
        <f>COUNTIFS(Data!S:S,R374,Data!N:N,stats!B374)</f>
        <v>0</v>
      </c>
      <c r="H374" s="45">
        <f>COUNTIFS(Data!S:S,S374,Data!N:N,stats!B374)</f>
        <v>0</v>
      </c>
      <c r="I374" s="45">
        <f>COUNTIFS(Data!S:S,T374,Data!N:N,stats!B374)</f>
        <v>0</v>
      </c>
      <c r="J374" s="46">
        <f>COUNTIFS(Data!S:S,U374,Data!N:N,stats!B374)</f>
        <v>23</v>
      </c>
      <c r="K374" s="42">
        <f t="shared" si="33"/>
        <v>38</v>
      </c>
      <c r="N374" s="9" t="s">
        <v>705</v>
      </c>
      <c r="O374" s="9" t="s">
        <v>734</v>
      </c>
      <c r="P374" s="9" t="s">
        <v>702</v>
      </c>
      <c r="Q374" s="9" t="s">
        <v>704</v>
      </c>
      <c r="R374" s="9" t="s">
        <v>703</v>
      </c>
      <c r="S374" s="9" t="s">
        <v>706</v>
      </c>
      <c r="T374" s="9" t="s">
        <v>707</v>
      </c>
      <c r="U374" s="9" t="s">
        <v>35</v>
      </c>
    </row>
    <row r="375" spans="1:21" ht="30" customHeight="1" thickBot="1" x14ac:dyDescent="0.4">
      <c r="B375" s="26" t="s">
        <v>786</v>
      </c>
      <c r="C375" s="35">
        <f t="shared" ref="C375:I375" si="34">SUM(C363:C374)</f>
        <v>58</v>
      </c>
      <c r="D375" s="32">
        <f t="shared" si="34"/>
        <v>2</v>
      </c>
      <c r="E375" s="32">
        <f t="shared" si="34"/>
        <v>0</v>
      </c>
      <c r="F375" s="32">
        <f t="shared" si="34"/>
        <v>1</v>
      </c>
      <c r="G375" s="32">
        <f t="shared" si="34"/>
        <v>0</v>
      </c>
      <c r="H375" s="32">
        <f t="shared" si="34"/>
        <v>0</v>
      </c>
      <c r="I375" s="32">
        <f t="shared" si="34"/>
        <v>0</v>
      </c>
      <c r="J375" s="36">
        <f>SUM(J363:J374)</f>
        <v>59</v>
      </c>
      <c r="K375" s="2">
        <f>SUM(K363:K374)</f>
        <v>120</v>
      </c>
    </row>
    <row r="376" spans="1:21" ht="40.15" customHeight="1" thickBot="1" x14ac:dyDescent="0.4">
      <c r="B376" s="145" t="s">
        <v>787</v>
      </c>
      <c r="C376" s="146"/>
      <c r="D376" s="146"/>
      <c r="E376" s="146"/>
      <c r="F376" s="146"/>
      <c r="G376" s="146"/>
      <c r="H376" s="146"/>
      <c r="I376" s="146"/>
      <c r="J376" s="146"/>
      <c r="K376" s="147"/>
    </row>
    <row r="377" spans="1:21" ht="19.899999999999999" customHeight="1" thickBot="1" x14ac:dyDescent="0.4">
      <c r="H377" s="4"/>
    </row>
    <row r="378" spans="1:21" ht="18" customHeight="1" thickBot="1" x14ac:dyDescent="0.4">
      <c r="A378" s="17">
        <v>24</v>
      </c>
      <c r="B378" s="139" t="s">
        <v>826</v>
      </c>
      <c r="C378" s="140"/>
      <c r="D378" s="140"/>
      <c r="E378" s="140"/>
      <c r="F378" s="140"/>
      <c r="G378" s="141"/>
      <c r="H378" s="8"/>
      <c r="I378" s="8"/>
      <c r="J378" s="8"/>
      <c r="K378" s="8"/>
      <c r="L378" s="8"/>
      <c r="M378"/>
      <c r="N378" s="8"/>
    </row>
    <row r="379" spans="1:21" ht="19.899999999999999" customHeight="1" thickBot="1" x14ac:dyDescent="0.4">
      <c r="A379" s="17" t="s">
        <v>791</v>
      </c>
      <c r="B379" s="148" t="s">
        <v>795</v>
      </c>
      <c r="C379" s="149"/>
      <c r="D379" s="149"/>
      <c r="E379" s="149"/>
      <c r="F379" s="149"/>
      <c r="G379" s="150"/>
      <c r="H379" s="8"/>
      <c r="I379" s="8"/>
      <c r="J379" s="8"/>
      <c r="K379" s="8"/>
      <c r="L379" s="8"/>
      <c r="M379"/>
      <c r="N379" s="8"/>
    </row>
    <row r="380" spans="1:21" ht="39" customHeight="1" thickBot="1" x14ac:dyDescent="0.4">
      <c r="B380" s="50"/>
      <c r="C380" s="59" t="s">
        <v>708</v>
      </c>
      <c r="D380" s="60" t="s">
        <v>507</v>
      </c>
      <c r="E380" s="60" t="s">
        <v>712</v>
      </c>
      <c r="F380" s="61" t="s">
        <v>35</v>
      </c>
      <c r="G380" s="26" t="s">
        <v>786</v>
      </c>
      <c r="H380" s="8"/>
      <c r="I380"/>
      <c r="J380"/>
      <c r="K380"/>
      <c r="L380"/>
      <c r="M380"/>
      <c r="N380"/>
    </row>
    <row r="381" spans="1:21" ht="19.899999999999999" customHeight="1" x14ac:dyDescent="0.35">
      <c r="B381" s="71" t="s">
        <v>220</v>
      </c>
      <c r="C381" s="23">
        <f>COUNTIFS(Data!Y:Y,J381,Data!K:K,stats!B381)</f>
        <v>2</v>
      </c>
      <c r="D381" s="6">
        <f>COUNTIFS(Data!Y:Y,K381,Data!K:K,stats!B381)</f>
        <v>60</v>
      </c>
      <c r="E381" s="6">
        <f>COUNTIFS(Data!Y:Y,L381,Data!K:K,stats!B381)</f>
        <v>34</v>
      </c>
      <c r="F381" s="24">
        <f>COUNTIFS(Data!Y:Y,M381,Data!K:K,stats!B381)</f>
        <v>6</v>
      </c>
      <c r="G381" s="27">
        <f>SUM(C381:F381)</f>
        <v>102</v>
      </c>
      <c r="H381" s="8"/>
      <c r="I381"/>
      <c r="J381" s="9" t="s">
        <v>708</v>
      </c>
      <c r="K381" s="9" t="s">
        <v>507</v>
      </c>
      <c r="L381" s="9" t="s">
        <v>712</v>
      </c>
      <c r="M381" s="9" t="s">
        <v>35</v>
      </c>
      <c r="N381"/>
    </row>
    <row r="382" spans="1:21" ht="19.899999999999999" customHeight="1" thickBot="1" x14ac:dyDescent="0.4">
      <c r="B382" s="76" t="s">
        <v>225</v>
      </c>
      <c r="C382" s="47">
        <f>COUNTIFS(Data!Y:Y,J382,Data!K:K,stats!B382)</f>
        <v>0</v>
      </c>
      <c r="D382" s="45">
        <f>COUNTIFS(Data!Y:Y,K382,Data!K:K,stats!B382)</f>
        <v>1</v>
      </c>
      <c r="E382" s="45">
        <f>COUNTIFS(Data!Y:Y,L382,Data!K:K,stats!B382)</f>
        <v>16</v>
      </c>
      <c r="F382" s="46">
        <f>COUNTIFS(Data!Y:Y,M382,Data!K:K,stats!B382)</f>
        <v>1</v>
      </c>
      <c r="G382" s="42">
        <f>SUM(C382:F382)</f>
        <v>18</v>
      </c>
      <c r="H382" s="8"/>
      <c r="I382"/>
      <c r="J382" s="9" t="s">
        <v>708</v>
      </c>
      <c r="K382" s="9" t="s">
        <v>507</v>
      </c>
      <c r="L382" s="9" t="s">
        <v>712</v>
      </c>
      <c r="M382" s="9" t="s">
        <v>35</v>
      </c>
      <c r="N382"/>
    </row>
    <row r="383" spans="1:21" ht="20.5" customHeight="1" thickBot="1" x14ac:dyDescent="0.4">
      <c r="B383" s="26" t="s">
        <v>786</v>
      </c>
      <c r="C383" s="35">
        <f>SUM(C381:C382)</f>
        <v>2</v>
      </c>
      <c r="D383" s="32">
        <f>SUM(D381:D382)</f>
        <v>61</v>
      </c>
      <c r="E383" s="32">
        <f>SUM(E381:E382)</f>
        <v>50</v>
      </c>
      <c r="F383" s="36">
        <f>SUM(F381:F382)</f>
        <v>7</v>
      </c>
      <c r="G383" s="2">
        <f>SUM(G381:G382)</f>
        <v>120</v>
      </c>
      <c r="H383" s="8"/>
      <c r="I383"/>
      <c r="J383"/>
      <c r="K383"/>
      <c r="L383"/>
      <c r="M383"/>
      <c r="N383"/>
    </row>
    <row r="384" spans="1:21" ht="40.15" customHeight="1" thickBot="1" x14ac:dyDescent="0.4">
      <c r="B384" s="145" t="s">
        <v>787</v>
      </c>
      <c r="C384" s="146"/>
      <c r="D384" s="146"/>
      <c r="E384" s="146"/>
      <c r="F384" s="146"/>
      <c r="G384" s="147"/>
      <c r="H384" s="8"/>
      <c r="I384"/>
      <c r="J384"/>
      <c r="K384"/>
      <c r="L384"/>
      <c r="M384"/>
      <c r="N384"/>
    </row>
    <row r="385" spans="1:14" ht="19.899999999999999" customHeight="1" thickBot="1" x14ac:dyDescent="0.4"/>
    <row r="386" spans="1:14" ht="19.5" customHeight="1" thickBot="1" x14ac:dyDescent="0.4">
      <c r="A386" s="17">
        <v>25</v>
      </c>
      <c r="B386" s="139" t="s">
        <v>826</v>
      </c>
      <c r="C386" s="140"/>
      <c r="D386" s="140"/>
      <c r="E386" s="140"/>
      <c r="F386" s="140"/>
      <c r="G386" s="141"/>
      <c r="H386" s="8"/>
      <c r="J386" s="8"/>
      <c r="K386" s="8"/>
      <c r="L386" s="8"/>
      <c r="M386"/>
      <c r="N386" s="8"/>
    </row>
    <row r="387" spans="1:14" ht="19.899999999999999" customHeight="1" thickBot="1" x14ac:dyDescent="0.4">
      <c r="A387" s="17" t="s">
        <v>791</v>
      </c>
      <c r="B387" s="148" t="s">
        <v>821</v>
      </c>
      <c r="C387" s="149"/>
      <c r="D387" s="149"/>
      <c r="E387" s="149"/>
      <c r="F387" s="149"/>
      <c r="G387" s="150"/>
      <c r="H387" s="8"/>
      <c r="J387" s="8"/>
      <c r="K387" s="8"/>
      <c r="L387" s="8"/>
      <c r="M387"/>
      <c r="N387" s="8"/>
    </row>
    <row r="388" spans="1:14" ht="49.5" customHeight="1" thickBot="1" x14ac:dyDescent="0.4">
      <c r="B388" s="50"/>
      <c r="C388" s="59" t="s">
        <v>708</v>
      </c>
      <c r="D388" s="60" t="s">
        <v>507</v>
      </c>
      <c r="E388" s="60" t="s">
        <v>712</v>
      </c>
      <c r="F388" s="61" t="s">
        <v>35</v>
      </c>
      <c r="G388" s="26" t="s">
        <v>786</v>
      </c>
      <c r="H388" s="8"/>
      <c r="J388"/>
      <c r="K388"/>
      <c r="L388"/>
      <c r="M388"/>
      <c r="N388"/>
    </row>
    <row r="389" spans="1:14" ht="19.899999999999999" customHeight="1" x14ac:dyDescent="0.35">
      <c r="B389" s="71" t="s">
        <v>218</v>
      </c>
      <c r="C389" s="23">
        <f>COUNTIFS(Data!Y:Y,J389,Data!L:L,stats!B389)</f>
        <v>2</v>
      </c>
      <c r="D389" s="6">
        <f>COUNTIFS(Data!Y:Y,K389,Data!L:L,stats!B389)</f>
        <v>60</v>
      </c>
      <c r="E389" s="6">
        <f>COUNTIFS(Data!Y:Y,L389,Data!L:L,stats!B389)</f>
        <v>50</v>
      </c>
      <c r="F389" s="24">
        <f>COUNTIFS(Data!Y:Y,M389,Data!L:L,stats!B389)</f>
        <v>7</v>
      </c>
      <c r="G389" s="27">
        <f>SUM(C389:F389)</f>
        <v>119</v>
      </c>
      <c r="H389" s="8"/>
      <c r="J389" s="9" t="s">
        <v>708</v>
      </c>
      <c r="K389" s="9" t="s">
        <v>507</v>
      </c>
      <c r="L389" s="9" t="s">
        <v>712</v>
      </c>
      <c r="M389" s="9" t="s">
        <v>35</v>
      </c>
      <c r="N389"/>
    </row>
    <row r="390" spans="1:14" ht="19.899999999999999" customHeight="1" thickBot="1" x14ac:dyDescent="0.4">
      <c r="B390" s="76" t="s">
        <v>219</v>
      </c>
      <c r="C390" s="47">
        <f>COUNTIFS(Data!Y:Y,J390,Data!L:L,stats!B390)</f>
        <v>0</v>
      </c>
      <c r="D390" s="45">
        <f>COUNTIFS(Data!Y:Y,K390,Data!L:L,stats!B390)</f>
        <v>1</v>
      </c>
      <c r="E390" s="45">
        <f>COUNTIFS(Data!Y:Y,L390,Data!L:L,stats!B390)</f>
        <v>0</v>
      </c>
      <c r="F390" s="46">
        <f>COUNTIFS(Data!Y:Y,M390,Data!L:L,stats!B390)</f>
        <v>0</v>
      </c>
      <c r="G390" s="42">
        <f>SUM(C390:F390)</f>
        <v>1</v>
      </c>
      <c r="H390" s="8"/>
      <c r="J390" s="9" t="s">
        <v>708</v>
      </c>
      <c r="K390" s="9" t="s">
        <v>507</v>
      </c>
      <c r="L390" s="9" t="s">
        <v>712</v>
      </c>
      <c r="M390" s="9" t="s">
        <v>35</v>
      </c>
      <c r="N390"/>
    </row>
    <row r="391" spans="1:14" ht="19.899999999999999" customHeight="1" thickBot="1" x14ac:dyDescent="0.4">
      <c r="B391" s="26" t="s">
        <v>786</v>
      </c>
      <c r="C391" s="35">
        <f>SUM(C389:C390)</f>
        <v>2</v>
      </c>
      <c r="D391" s="32">
        <f>SUM(D389:D390)</f>
        <v>61</v>
      </c>
      <c r="E391" s="32">
        <f>SUM(E389:E390)</f>
        <v>50</v>
      </c>
      <c r="F391" s="36">
        <f>SUM(F389:F390)</f>
        <v>7</v>
      </c>
      <c r="G391" s="2">
        <f>SUM(G389:G390)</f>
        <v>120</v>
      </c>
      <c r="H391" s="8"/>
      <c r="I391"/>
      <c r="J391"/>
      <c r="K391"/>
      <c r="L391"/>
      <c r="M391"/>
      <c r="N391"/>
    </row>
    <row r="392" spans="1:14" ht="40.15" customHeight="1" thickBot="1" x14ac:dyDescent="0.4">
      <c r="B392" s="145" t="s">
        <v>787</v>
      </c>
      <c r="C392" s="146"/>
      <c r="D392" s="146"/>
      <c r="E392" s="146"/>
      <c r="F392" s="146"/>
      <c r="G392" s="147"/>
      <c r="H392" s="8"/>
      <c r="I392"/>
      <c r="J392"/>
      <c r="K392"/>
      <c r="L392"/>
      <c r="M392"/>
      <c r="N392"/>
    </row>
    <row r="393" spans="1:14" ht="19.899999999999999" customHeight="1" thickBot="1" x14ac:dyDescent="0.4"/>
    <row r="394" spans="1:14" ht="20.5" customHeight="1" thickBot="1" x14ac:dyDescent="0.4">
      <c r="A394" s="17">
        <v>26</v>
      </c>
      <c r="B394" s="133" t="s">
        <v>826</v>
      </c>
      <c r="C394" s="134"/>
      <c r="D394" s="134"/>
      <c r="E394" s="134"/>
      <c r="F394" s="134"/>
      <c r="G394" s="135"/>
      <c r="H394" s="8"/>
      <c r="J394" s="8"/>
      <c r="K394" s="8"/>
      <c r="L394" s="8"/>
      <c r="M394"/>
      <c r="N394" s="8"/>
    </row>
    <row r="395" spans="1:14" ht="19.899999999999999" customHeight="1" thickBot="1" x14ac:dyDescent="0.4">
      <c r="A395" s="17" t="s">
        <v>791</v>
      </c>
      <c r="B395" s="130" t="s">
        <v>822</v>
      </c>
      <c r="C395" s="131"/>
      <c r="D395" s="131"/>
      <c r="E395" s="131"/>
      <c r="F395" s="131"/>
      <c r="G395" s="132"/>
      <c r="H395" s="8"/>
      <c r="J395" s="8"/>
      <c r="K395" s="8"/>
      <c r="L395" s="8"/>
      <c r="M395"/>
      <c r="N395" s="8"/>
    </row>
    <row r="396" spans="1:14" ht="39" customHeight="1" thickBot="1" x14ac:dyDescent="0.4">
      <c r="B396" s="50"/>
      <c r="C396" s="59" t="s">
        <v>708</v>
      </c>
      <c r="D396" s="60" t="s">
        <v>507</v>
      </c>
      <c r="E396" s="60" t="s">
        <v>712</v>
      </c>
      <c r="F396" s="61" t="s">
        <v>35</v>
      </c>
      <c r="G396" s="26" t="s">
        <v>786</v>
      </c>
      <c r="H396" s="8"/>
      <c r="J396"/>
      <c r="K396"/>
      <c r="L396"/>
      <c r="M396"/>
      <c r="N396"/>
    </row>
    <row r="397" spans="1:14" ht="19.899999999999999" customHeight="1" x14ac:dyDescent="0.35">
      <c r="B397" s="52" t="s">
        <v>700</v>
      </c>
      <c r="C397" s="23">
        <f>COUNTIFS(Data!Y:Y,stats!J397,Data!J:J,stats!B397)</f>
        <v>0</v>
      </c>
      <c r="D397" s="6">
        <f>COUNTIFS(Data!Y:Y,stats!K397,Data!J:J,stats!B397)</f>
        <v>1</v>
      </c>
      <c r="E397" s="6">
        <f>COUNTIFS(Data!Y:Y,stats!L397,Data!J:J,stats!B397)</f>
        <v>0</v>
      </c>
      <c r="F397" s="24">
        <f>COUNTIFS(Data!Y:Y,stats!M397,Data!J:J,stats!B397)</f>
        <v>0</v>
      </c>
      <c r="G397" s="27">
        <f t="shared" ref="G397:G402" si="35">SUM(C397:F397)</f>
        <v>1</v>
      </c>
      <c r="H397" s="8"/>
      <c r="J397" s="9" t="s">
        <v>708</v>
      </c>
      <c r="K397" s="9" t="s">
        <v>507</v>
      </c>
      <c r="L397" s="9" t="s">
        <v>712</v>
      </c>
      <c r="M397" s="9" t="s">
        <v>35</v>
      </c>
      <c r="N397"/>
    </row>
    <row r="398" spans="1:14" ht="19.899999999999999" customHeight="1" x14ac:dyDescent="0.35">
      <c r="B398" s="37" t="s">
        <v>788</v>
      </c>
      <c r="C398" s="23">
        <f>COUNTIFS(Data!Y:Y,stats!J398,Data!J:J,stats!B398)</f>
        <v>1</v>
      </c>
      <c r="D398" s="6">
        <f>COUNTIFS(Data!Y:Y,stats!K398,Data!J:J,stats!B398)</f>
        <v>51</v>
      </c>
      <c r="E398" s="6">
        <f>COUNTIFS(Data!Y:Y,stats!L398,Data!J:J,stats!B398)</f>
        <v>14</v>
      </c>
      <c r="F398" s="24">
        <f>COUNTIFS(Data!Y:Y,stats!M398,Data!J:J,stats!B398)</f>
        <v>0</v>
      </c>
      <c r="G398" s="27">
        <f t="shared" si="35"/>
        <v>66</v>
      </c>
      <c r="H398" s="8"/>
      <c r="J398" s="9" t="s">
        <v>708</v>
      </c>
      <c r="K398" s="9" t="s">
        <v>507</v>
      </c>
      <c r="L398" s="9" t="s">
        <v>712</v>
      </c>
      <c r="M398" s="9" t="s">
        <v>35</v>
      </c>
      <c r="N398"/>
    </row>
    <row r="399" spans="1:14" ht="19.899999999999999" customHeight="1" x14ac:dyDescent="0.35">
      <c r="B399" s="37" t="s">
        <v>789</v>
      </c>
      <c r="C399" s="23">
        <f>COUNTIFS(Data!Y:Y,stats!J399,Data!J:J,stats!B399)</f>
        <v>0</v>
      </c>
      <c r="D399" s="6">
        <f>COUNTIFS(Data!Y:Y,stats!K399,Data!J:J,stats!B399)</f>
        <v>2</v>
      </c>
      <c r="E399" s="6">
        <f>COUNTIFS(Data!Y:Y,stats!L399,Data!J:J,stats!B399)</f>
        <v>5</v>
      </c>
      <c r="F399" s="24">
        <f>COUNTIFS(Data!Y:Y,stats!M399,Data!J:J,stats!B399)</f>
        <v>0</v>
      </c>
      <c r="G399" s="27">
        <f t="shared" si="35"/>
        <v>7</v>
      </c>
      <c r="H399" s="8"/>
      <c r="J399" s="9" t="s">
        <v>708</v>
      </c>
      <c r="K399" s="9" t="s">
        <v>507</v>
      </c>
      <c r="L399" s="9" t="s">
        <v>712</v>
      </c>
      <c r="M399" s="9" t="s">
        <v>35</v>
      </c>
      <c r="N399"/>
    </row>
    <row r="400" spans="1:14" ht="19.899999999999999" customHeight="1" x14ac:dyDescent="0.35">
      <c r="B400" s="37" t="s">
        <v>790</v>
      </c>
      <c r="C400" s="23">
        <f>COUNTIFS(Data!Y:Y,stats!J400,Data!J:J,stats!B400)</f>
        <v>0</v>
      </c>
      <c r="D400" s="6">
        <f>COUNTIFS(Data!Y:Y,stats!K400,Data!J:J,stats!B400)</f>
        <v>0</v>
      </c>
      <c r="E400" s="6">
        <f>COUNTIFS(Data!Y:Y,stats!L400,Data!J:J,stats!B400)</f>
        <v>0</v>
      </c>
      <c r="F400" s="24">
        <f>COUNTIFS(Data!Y:Y,stats!M400,Data!J:J,stats!B400)</f>
        <v>0</v>
      </c>
      <c r="G400" s="27">
        <f t="shared" si="35"/>
        <v>0</v>
      </c>
      <c r="H400" s="8"/>
      <c r="J400" s="9" t="s">
        <v>708</v>
      </c>
      <c r="K400" s="9" t="s">
        <v>507</v>
      </c>
      <c r="L400" s="9" t="s">
        <v>712</v>
      </c>
      <c r="M400" s="9" t="s">
        <v>35</v>
      </c>
    </row>
    <row r="401" spans="1:41" ht="19.899999999999999" customHeight="1" x14ac:dyDescent="0.35">
      <c r="B401" s="37" t="s">
        <v>699</v>
      </c>
      <c r="C401" s="23">
        <f>COUNTIFS(Data!Y:Y,stats!J401,Data!J:J,stats!B401)</f>
        <v>0</v>
      </c>
      <c r="D401" s="6">
        <f>COUNTIFS(Data!Y:Y,stats!K401,Data!J:J,stats!B401)</f>
        <v>1</v>
      </c>
      <c r="E401" s="6">
        <f>COUNTIFS(Data!Y:Y,stats!L401,Data!J:J,stats!B401)</f>
        <v>2</v>
      </c>
      <c r="F401" s="24">
        <f>COUNTIFS(Data!Y:Y,stats!M401,Data!J:J,stats!B401)</f>
        <v>2</v>
      </c>
      <c r="G401" s="27">
        <f t="shared" si="35"/>
        <v>5</v>
      </c>
      <c r="J401" s="9" t="s">
        <v>708</v>
      </c>
      <c r="K401" s="9" t="s">
        <v>507</v>
      </c>
      <c r="L401" s="9" t="s">
        <v>712</v>
      </c>
      <c r="M401" s="9" t="s">
        <v>35</v>
      </c>
    </row>
    <row r="402" spans="1:41" ht="19.899999999999999" customHeight="1" thickBot="1" x14ac:dyDescent="0.4">
      <c r="B402" s="39" t="s">
        <v>35</v>
      </c>
      <c r="C402" s="47">
        <f>COUNTIFS(Data!Y:Y,stats!J402,Data!J:J,stats!B402)</f>
        <v>1</v>
      </c>
      <c r="D402" s="45">
        <f>COUNTIFS(Data!Y:Y,stats!K402,Data!J:J,stats!B402)</f>
        <v>6</v>
      </c>
      <c r="E402" s="45">
        <f>COUNTIFS(Data!Y:Y,stats!L402,Data!J:J,stats!B402)</f>
        <v>29</v>
      </c>
      <c r="F402" s="46">
        <f>COUNTIFS(Data!Y:Y,stats!M402,Data!J:J,stats!B402)</f>
        <v>5</v>
      </c>
      <c r="G402" s="42">
        <f t="shared" si="35"/>
        <v>41</v>
      </c>
      <c r="J402" s="9" t="s">
        <v>708</v>
      </c>
      <c r="K402" s="9" t="s">
        <v>507</v>
      </c>
      <c r="L402" s="9" t="s">
        <v>712</v>
      </c>
      <c r="M402" s="9" t="s">
        <v>35</v>
      </c>
    </row>
    <row r="403" spans="1:41" ht="19.899999999999999" customHeight="1" thickBot="1" x14ac:dyDescent="0.4">
      <c r="B403" s="26" t="s">
        <v>786</v>
      </c>
      <c r="C403" s="35">
        <f>SUM(C397:C402)</f>
        <v>2</v>
      </c>
      <c r="D403" s="32">
        <f>SUM(D397:D402)</f>
        <v>61</v>
      </c>
      <c r="E403" s="32">
        <f>SUM(E397:E402)</f>
        <v>50</v>
      </c>
      <c r="F403" s="36">
        <f>SUM(F397:F402)</f>
        <v>7</v>
      </c>
      <c r="G403" s="2">
        <f>SUM(G397:G402)</f>
        <v>120</v>
      </c>
    </row>
    <row r="404" spans="1:41" s="19" customFormat="1" ht="40.15" customHeight="1" thickBot="1" x14ac:dyDescent="0.4">
      <c r="A404" s="15"/>
      <c r="B404" s="145" t="s">
        <v>787</v>
      </c>
      <c r="C404" s="146"/>
      <c r="D404" s="146"/>
      <c r="E404" s="146"/>
      <c r="F404" s="146"/>
      <c r="G404" s="147"/>
      <c r="H404" s="8"/>
      <c r="AN404"/>
      <c r="AO404" s="113"/>
    </row>
    <row r="405" spans="1:41" ht="19.899999999999999" customHeight="1" thickBot="1" x14ac:dyDescent="0.4"/>
    <row r="406" spans="1:41" ht="19.5" customHeight="1" thickBot="1" x14ac:dyDescent="0.4">
      <c r="A406" s="17">
        <v>27</v>
      </c>
      <c r="B406" s="133" t="s">
        <v>826</v>
      </c>
      <c r="C406" s="134"/>
      <c r="D406" s="134"/>
      <c r="E406" s="134"/>
      <c r="F406" s="134"/>
      <c r="G406" s="135"/>
      <c r="H406" s="8"/>
      <c r="J406" s="8"/>
      <c r="K406" s="8"/>
      <c r="L406" s="8"/>
      <c r="M406"/>
    </row>
    <row r="407" spans="1:41" ht="19.899999999999999" customHeight="1" thickBot="1" x14ac:dyDescent="0.4">
      <c r="A407" s="17" t="s">
        <v>791</v>
      </c>
      <c r="B407" s="130" t="s">
        <v>815</v>
      </c>
      <c r="C407" s="131"/>
      <c r="D407" s="131"/>
      <c r="E407" s="131"/>
      <c r="F407" s="131"/>
      <c r="G407" s="132"/>
      <c r="H407" s="8"/>
      <c r="J407" s="8"/>
      <c r="K407" s="8"/>
      <c r="L407" s="8"/>
      <c r="M407"/>
    </row>
    <row r="408" spans="1:41" ht="39" customHeight="1" thickBot="1" x14ac:dyDescent="0.4">
      <c r="B408" s="50"/>
      <c r="C408" s="59" t="s">
        <v>708</v>
      </c>
      <c r="D408" s="60" t="s">
        <v>507</v>
      </c>
      <c r="E408" s="60" t="s">
        <v>712</v>
      </c>
      <c r="F408" s="61" t="s">
        <v>35</v>
      </c>
      <c r="G408" s="26" t="s">
        <v>786</v>
      </c>
      <c r="H408" s="8"/>
      <c r="J408"/>
      <c r="K408"/>
      <c r="L408"/>
      <c r="M408"/>
    </row>
    <row r="409" spans="1:41" ht="30" customHeight="1" x14ac:dyDescent="0.35">
      <c r="B409" s="52" t="s">
        <v>698</v>
      </c>
      <c r="C409" s="23">
        <f>COUNTIFS(Data!$Y:$Y,stats!J409,Data!$N:$N,stats!$B409)</f>
        <v>0</v>
      </c>
      <c r="D409" s="6">
        <f>COUNTIFS(Data!$Y:$Y,stats!K409,Data!$N:$N,stats!$B409)</f>
        <v>1</v>
      </c>
      <c r="E409" s="6">
        <f>COUNTIFS(Data!$Y:$Y,stats!L409,Data!$N:$N,stats!$B409)</f>
        <v>0</v>
      </c>
      <c r="F409" s="24">
        <f>COUNTIFS(Data!$Y:$Y,stats!M409,Data!$N:$N,stats!$B409)</f>
        <v>1</v>
      </c>
      <c r="G409" s="27">
        <f>SUM(C409:F409)</f>
        <v>2</v>
      </c>
      <c r="H409" s="8"/>
      <c r="J409" s="9" t="s">
        <v>708</v>
      </c>
      <c r="K409" s="9" t="s">
        <v>507</v>
      </c>
      <c r="L409" s="9" t="s">
        <v>712</v>
      </c>
      <c r="M409" s="9" t="s">
        <v>35</v>
      </c>
    </row>
    <row r="410" spans="1:41" ht="30" customHeight="1" x14ac:dyDescent="0.35">
      <c r="B410" s="37" t="s">
        <v>223</v>
      </c>
      <c r="C410" s="23">
        <f>COUNTIFS(Data!$Y:$Y,stats!J410,Data!$N:$N,stats!$B410)</f>
        <v>1</v>
      </c>
      <c r="D410" s="6">
        <f>COUNTIFS(Data!$Y:$Y,stats!K410,Data!$N:$N,stats!$B410)</f>
        <v>53</v>
      </c>
      <c r="E410" s="6">
        <f>COUNTIFS(Data!$Y:$Y,stats!L410,Data!$N:$N,stats!$B410)</f>
        <v>4</v>
      </c>
      <c r="F410" s="24">
        <f>COUNTIFS(Data!$Y:$Y,stats!M410,Data!$N:$N,stats!$B410)</f>
        <v>0</v>
      </c>
      <c r="G410" s="27">
        <f>SUM(C410:F410)</f>
        <v>58</v>
      </c>
      <c r="H410" s="8"/>
      <c r="J410" s="9" t="s">
        <v>708</v>
      </c>
      <c r="K410" s="9" t="s">
        <v>507</v>
      </c>
      <c r="L410" s="9" t="s">
        <v>712</v>
      </c>
      <c r="M410" s="9" t="s">
        <v>35</v>
      </c>
    </row>
    <row r="411" spans="1:41" ht="30" customHeight="1" x14ac:dyDescent="0.35">
      <c r="B411" s="37" t="s">
        <v>694</v>
      </c>
      <c r="C411" s="23">
        <f>COUNTIFS(Data!$Y:$Y,stats!J411,Data!$N:$N,stats!$B411)</f>
        <v>0</v>
      </c>
      <c r="D411" s="6">
        <f>COUNTIFS(Data!$Y:$Y,stats!K411,Data!$N:$N,stats!$B411)</f>
        <v>0</v>
      </c>
      <c r="E411" s="6">
        <f>COUNTIFS(Data!$Y:$Y,stats!L411,Data!$N:$N,stats!$B411)</f>
        <v>0</v>
      </c>
      <c r="F411" s="24">
        <f>COUNTIFS(Data!$Y:$Y,stats!M411,Data!$N:$N,stats!$B411)</f>
        <v>0</v>
      </c>
      <c r="G411" s="27">
        <f t="shared" ref="G411:G420" si="36">SUM(C411:F411)</f>
        <v>0</v>
      </c>
      <c r="I411"/>
      <c r="J411" s="9" t="s">
        <v>708</v>
      </c>
      <c r="K411" s="9" t="s">
        <v>507</v>
      </c>
      <c r="L411" s="9" t="s">
        <v>712</v>
      </c>
      <c r="M411" s="9" t="s">
        <v>35</v>
      </c>
    </row>
    <row r="412" spans="1:41" ht="30" customHeight="1" x14ac:dyDescent="0.35">
      <c r="B412" s="37" t="s">
        <v>701</v>
      </c>
      <c r="C412" s="23">
        <f>COUNTIFS(Data!$Y:$Y,stats!J412,Data!$N:$N,stats!$B412)</f>
        <v>0</v>
      </c>
      <c r="D412" s="6">
        <f>COUNTIFS(Data!$Y:$Y,stats!K412,Data!$N:$N,stats!$B412)</f>
        <v>0</v>
      </c>
      <c r="E412" s="6">
        <f>COUNTIFS(Data!$Y:$Y,stats!L412,Data!$N:$N,stats!$B412)</f>
        <v>0</v>
      </c>
      <c r="F412" s="24">
        <f>COUNTIFS(Data!$Y:$Y,stats!M412,Data!$N:$N,stats!$B412)</f>
        <v>0</v>
      </c>
      <c r="G412" s="27">
        <f t="shared" si="36"/>
        <v>0</v>
      </c>
      <c r="I412"/>
      <c r="J412" s="9" t="s">
        <v>708</v>
      </c>
      <c r="K412" s="9" t="s">
        <v>507</v>
      </c>
      <c r="L412" s="9" t="s">
        <v>712</v>
      </c>
      <c r="M412" s="9" t="s">
        <v>35</v>
      </c>
      <c r="R412" s="8"/>
    </row>
    <row r="413" spans="1:41" ht="30" customHeight="1" x14ac:dyDescent="0.35">
      <c r="B413" s="37" t="s">
        <v>242</v>
      </c>
      <c r="C413" s="23">
        <f>COUNTIFS(Data!$Y:$Y,stats!J413,Data!$N:$N,stats!$B413)</f>
        <v>0</v>
      </c>
      <c r="D413" s="6">
        <f>COUNTIFS(Data!$Y:$Y,stats!K413,Data!$N:$N,stats!$B413)</f>
        <v>0</v>
      </c>
      <c r="E413" s="6">
        <f>COUNTIFS(Data!$Y:$Y,stats!L413,Data!$N:$N,stats!$B413)</f>
        <v>1</v>
      </c>
      <c r="F413" s="24">
        <f>COUNTIFS(Data!$Y:$Y,stats!M413,Data!$N:$N,stats!$B413)</f>
        <v>0</v>
      </c>
      <c r="G413" s="27">
        <f t="shared" si="36"/>
        <v>1</v>
      </c>
      <c r="J413" s="9" t="s">
        <v>708</v>
      </c>
      <c r="K413" s="9" t="s">
        <v>507</v>
      </c>
      <c r="L413" s="9" t="s">
        <v>712</v>
      </c>
      <c r="M413" s="9" t="s">
        <v>35</v>
      </c>
      <c r="R413" s="8"/>
    </row>
    <row r="414" spans="1:41" ht="30" customHeight="1" x14ac:dyDescent="0.35">
      <c r="B414" s="37" t="s">
        <v>695</v>
      </c>
      <c r="C414" s="23">
        <f>COUNTIFS(Data!$Y:$Y,stats!J414,Data!$N:$N,stats!$B414)</f>
        <v>0</v>
      </c>
      <c r="D414" s="6">
        <f>COUNTIFS(Data!$Y:$Y,stats!K414,Data!$N:$N,stats!$B414)</f>
        <v>1</v>
      </c>
      <c r="E414" s="6">
        <f>COUNTIFS(Data!$Y:$Y,stats!L414,Data!$N:$N,stats!$B414)</f>
        <v>15</v>
      </c>
      <c r="F414" s="24">
        <f>COUNTIFS(Data!$Y:$Y,stats!M414,Data!$N:$N,stats!$B414)</f>
        <v>0</v>
      </c>
      <c r="G414" s="27">
        <f t="shared" si="36"/>
        <v>16</v>
      </c>
      <c r="J414" s="9" t="s">
        <v>708</v>
      </c>
      <c r="K414" s="9" t="s">
        <v>507</v>
      </c>
      <c r="L414" s="9" t="s">
        <v>712</v>
      </c>
      <c r="M414" s="9" t="s">
        <v>35</v>
      </c>
      <c r="R414" s="1"/>
    </row>
    <row r="415" spans="1:41" ht="30" customHeight="1" x14ac:dyDescent="0.35">
      <c r="B415" s="37" t="s">
        <v>697</v>
      </c>
      <c r="C415" s="23">
        <f>COUNTIFS(Data!$Y:$Y,stats!J415,Data!$N:$N,stats!$B415)</f>
        <v>0</v>
      </c>
      <c r="D415" s="6">
        <f>COUNTIFS(Data!$Y:$Y,stats!K415,Data!$N:$N,stats!$B415)</f>
        <v>0</v>
      </c>
      <c r="E415" s="6">
        <f>COUNTIFS(Data!$Y:$Y,stats!L415,Data!$N:$N,stats!$B415)</f>
        <v>0</v>
      </c>
      <c r="F415" s="24">
        <f>COUNTIFS(Data!$Y:$Y,stats!M415,Data!$N:$N,stats!$B415)</f>
        <v>1</v>
      </c>
      <c r="G415" s="27">
        <f t="shared" si="36"/>
        <v>1</v>
      </c>
      <c r="J415" s="9" t="s">
        <v>708</v>
      </c>
      <c r="K415" s="9" t="s">
        <v>507</v>
      </c>
      <c r="L415" s="9" t="s">
        <v>712</v>
      </c>
      <c r="M415" s="9" t="s">
        <v>35</v>
      </c>
    </row>
    <row r="416" spans="1:41" ht="30" customHeight="1" x14ac:dyDescent="0.35">
      <c r="B416" s="37" t="s">
        <v>742</v>
      </c>
      <c r="C416" s="23">
        <f>COUNTIFS(Data!$Y:$Y,stats!J416,Data!$N:$N,stats!$B416)</f>
        <v>0</v>
      </c>
      <c r="D416" s="6">
        <f>COUNTIFS(Data!$Y:$Y,stats!K416,Data!$N:$N,stats!$B416)</f>
        <v>1</v>
      </c>
      <c r="E416" s="6">
        <f>COUNTIFS(Data!$Y:$Y,stats!L416,Data!$N:$N,stats!$B416)</f>
        <v>2</v>
      </c>
      <c r="F416" s="24">
        <f>COUNTIFS(Data!$Y:$Y,stats!M416,Data!$N:$N,stats!$B416)</f>
        <v>0</v>
      </c>
      <c r="G416" s="27">
        <f t="shared" si="36"/>
        <v>3</v>
      </c>
      <c r="J416" s="9" t="s">
        <v>708</v>
      </c>
      <c r="K416" s="9" t="s">
        <v>507</v>
      </c>
      <c r="L416" s="9" t="s">
        <v>712</v>
      </c>
      <c r="M416" s="9" t="s">
        <v>35</v>
      </c>
    </row>
    <row r="417" spans="1:16" ht="30" customHeight="1" x14ac:dyDescent="0.35">
      <c r="B417" s="37" t="s">
        <v>696</v>
      </c>
      <c r="C417" s="23">
        <f>COUNTIFS(Data!$Y:$Y,stats!J417,Data!$N:$N,stats!$B417)</f>
        <v>1</v>
      </c>
      <c r="D417" s="6">
        <f>COUNTIFS(Data!$Y:$Y,stats!K417,Data!$N:$N,stats!$B417)</f>
        <v>0</v>
      </c>
      <c r="E417" s="6">
        <f>COUNTIFS(Data!$Y:$Y,stats!L417,Data!$N:$N,stats!$B417)</f>
        <v>0</v>
      </c>
      <c r="F417" s="24">
        <f>COUNTIFS(Data!$Y:$Y,stats!M417,Data!$N:$N,stats!$B417)</f>
        <v>0</v>
      </c>
      <c r="G417" s="27">
        <f t="shared" si="36"/>
        <v>1</v>
      </c>
      <c r="J417" s="9" t="s">
        <v>708</v>
      </c>
      <c r="K417" s="9" t="s">
        <v>507</v>
      </c>
      <c r="L417" s="9" t="s">
        <v>712</v>
      </c>
      <c r="M417" s="9" t="s">
        <v>35</v>
      </c>
    </row>
    <row r="418" spans="1:16" ht="30" customHeight="1" x14ac:dyDescent="0.35">
      <c r="B418" s="37" t="s">
        <v>222</v>
      </c>
      <c r="C418" s="23">
        <f>COUNTIFS(Data!$Y:$Y,stats!J418,Data!$N:$N,stats!$B418)</f>
        <v>0</v>
      </c>
      <c r="D418" s="6">
        <f>COUNTIFS(Data!$Y:$Y,stats!K418,Data!$N:$N,stats!$B418)</f>
        <v>0</v>
      </c>
      <c r="E418" s="6">
        <f>COUNTIFS(Data!$Y:$Y,stats!L418,Data!$N:$N,stats!$B418)</f>
        <v>0</v>
      </c>
      <c r="F418" s="24">
        <f>COUNTIFS(Data!$Y:$Y,stats!M418,Data!$N:$N,stats!$B418)</f>
        <v>0</v>
      </c>
      <c r="G418" s="27">
        <f t="shared" si="36"/>
        <v>0</v>
      </c>
      <c r="J418" s="9" t="s">
        <v>708</v>
      </c>
      <c r="K418" s="9" t="s">
        <v>507</v>
      </c>
      <c r="L418" s="9" t="s">
        <v>712</v>
      </c>
      <c r="M418" s="9" t="s">
        <v>35</v>
      </c>
    </row>
    <row r="419" spans="1:16" ht="30" customHeight="1" x14ac:dyDescent="0.35">
      <c r="B419" s="37" t="s">
        <v>226</v>
      </c>
      <c r="C419" s="23">
        <f>COUNTIFS(Data!$Y:$Y,stats!J419,Data!$N:$N,stats!$B419)</f>
        <v>0</v>
      </c>
      <c r="D419" s="6">
        <f>COUNTIFS(Data!$Y:$Y,stats!K419,Data!$N:$N,stats!$B419)</f>
        <v>0</v>
      </c>
      <c r="E419" s="6">
        <f>COUNTIFS(Data!$Y:$Y,stats!L419,Data!$N:$N,stats!$B419)</f>
        <v>0</v>
      </c>
      <c r="F419" s="24">
        <f>COUNTIFS(Data!$Y:$Y,stats!M419,Data!$N:$N,stats!$B419)</f>
        <v>0</v>
      </c>
      <c r="G419" s="27">
        <f t="shared" si="36"/>
        <v>0</v>
      </c>
      <c r="J419" s="9" t="s">
        <v>708</v>
      </c>
      <c r="K419" s="9" t="s">
        <v>507</v>
      </c>
      <c r="L419" s="9" t="s">
        <v>712</v>
      </c>
      <c r="M419" s="9" t="s">
        <v>35</v>
      </c>
    </row>
    <row r="420" spans="1:16" ht="30" customHeight="1" thickBot="1" x14ac:dyDescent="0.4">
      <c r="B420" s="39" t="s">
        <v>35</v>
      </c>
      <c r="C420" s="47">
        <f>COUNTIFS(Data!$Y:$Y,stats!J420,Data!$N:$N,stats!$B420)</f>
        <v>0</v>
      </c>
      <c r="D420" s="45">
        <f>COUNTIFS(Data!$Y:$Y,stats!K420,Data!$N:$N,stats!$B420)</f>
        <v>5</v>
      </c>
      <c r="E420" s="45">
        <f>COUNTIFS(Data!$Y:$Y,stats!L420,Data!$N:$N,stats!$B420)</f>
        <v>28</v>
      </c>
      <c r="F420" s="46">
        <f>COUNTIFS(Data!$Y:$Y,stats!M420,Data!$N:$N,stats!$B420)</f>
        <v>5</v>
      </c>
      <c r="G420" s="42">
        <f t="shared" si="36"/>
        <v>38</v>
      </c>
      <c r="J420" s="9" t="s">
        <v>708</v>
      </c>
      <c r="K420" s="9" t="s">
        <v>507</v>
      </c>
      <c r="L420" s="9" t="s">
        <v>712</v>
      </c>
      <c r="M420" s="9" t="s">
        <v>35</v>
      </c>
    </row>
    <row r="421" spans="1:16" ht="30" customHeight="1" thickBot="1" x14ac:dyDescent="0.4">
      <c r="B421" s="26" t="s">
        <v>786</v>
      </c>
      <c r="C421" s="35">
        <f>SUM(C409:C420)</f>
        <v>2</v>
      </c>
      <c r="D421" s="32">
        <f>SUM(D409:D420)</f>
        <v>61</v>
      </c>
      <c r="E421" s="32">
        <f>SUM(E409:E420)</f>
        <v>50</v>
      </c>
      <c r="F421" s="36">
        <f>SUM(F409:F420)</f>
        <v>7</v>
      </c>
      <c r="G421" s="2">
        <f>SUM(G409:G420)</f>
        <v>120</v>
      </c>
    </row>
    <row r="422" spans="1:16" ht="40.15" customHeight="1" thickBot="1" x14ac:dyDescent="0.4">
      <c r="B422" s="145" t="s">
        <v>787</v>
      </c>
      <c r="C422" s="146"/>
      <c r="D422" s="146"/>
      <c r="E422" s="146"/>
      <c r="F422" s="146"/>
      <c r="G422" s="147"/>
    </row>
    <row r="423" spans="1:16" ht="19.899999999999999" customHeight="1" thickBot="1" x14ac:dyDescent="0.4"/>
    <row r="424" spans="1:16" ht="20.5" customHeight="1" thickBot="1" x14ac:dyDescent="0.4">
      <c r="A424" s="17">
        <v>28</v>
      </c>
      <c r="B424" s="133" t="s">
        <v>826</v>
      </c>
      <c r="C424" s="134"/>
      <c r="D424" s="134"/>
      <c r="E424" s="135"/>
      <c r="H424" s="4"/>
      <c r="J424"/>
      <c r="K424"/>
      <c r="L424"/>
    </row>
    <row r="425" spans="1:16" ht="19" customHeight="1" thickBot="1" x14ac:dyDescent="0.4">
      <c r="A425" s="17" t="s">
        <v>792</v>
      </c>
      <c r="B425" s="148" t="s">
        <v>816</v>
      </c>
      <c r="C425" s="149"/>
      <c r="D425" s="149"/>
      <c r="E425" s="150"/>
      <c r="H425"/>
      <c r="I425"/>
      <c r="J425"/>
      <c r="K425"/>
      <c r="L425"/>
    </row>
    <row r="426" spans="1:16" ht="19.899999999999999" customHeight="1" thickBot="1" x14ac:dyDescent="0.4">
      <c r="B426" s="50"/>
      <c r="C426" s="59" t="s">
        <v>218</v>
      </c>
      <c r="D426" s="61" t="s">
        <v>219</v>
      </c>
      <c r="E426" s="26" t="s">
        <v>786</v>
      </c>
      <c r="J426"/>
      <c r="K426"/>
      <c r="L426"/>
      <c r="M426"/>
    </row>
    <row r="427" spans="1:16" ht="19.899999999999999" customHeight="1" x14ac:dyDescent="0.35">
      <c r="B427" s="52" t="s">
        <v>220</v>
      </c>
      <c r="C427" s="23">
        <f>COUNTIFS(Data!L:L,stats!H427,Data!K:K,stats!B427)</f>
        <v>101</v>
      </c>
      <c r="D427" s="24">
        <f>COUNTIFS(Data!L:L,stats!I427,Data!K:K,stats!B427)</f>
        <v>1</v>
      </c>
      <c r="E427" s="27">
        <f>SUM(C427:D427)</f>
        <v>102</v>
      </c>
      <c r="H427" s="9" t="s">
        <v>218</v>
      </c>
      <c r="I427" s="9" t="s">
        <v>219</v>
      </c>
      <c r="J427"/>
      <c r="K427"/>
      <c r="L427"/>
      <c r="M427"/>
    </row>
    <row r="428" spans="1:16" ht="19.899999999999999" customHeight="1" thickBot="1" x14ac:dyDescent="0.4">
      <c r="B428" s="39" t="s">
        <v>225</v>
      </c>
      <c r="C428" s="47">
        <f>COUNTIFS(Data!L:L,stats!H428,Data!K:K,stats!B428)</f>
        <v>18</v>
      </c>
      <c r="D428" s="46">
        <f>COUNTIFS(Data!L:L,stats!I428,Data!K:K,stats!B428)</f>
        <v>0</v>
      </c>
      <c r="E428" s="42">
        <f>SUM(C428:D428)</f>
        <v>18</v>
      </c>
      <c r="H428" s="9" t="s">
        <v>218</v>
      </c>
      <c r="I428" s="9" t="s">
        <v>219</v>
      </c>
      <c r="J428"/>
      <c r="K428"/>
      <c r="L428"/>
      <c r="M428"/>
    </row>
    <row r="429" spans="1:16" ht="19.899999999999999" customHeight="1" thickBot="1" x14ac:dyDescent="0.4">
      <c r="B429" s="26" t="s">
        <v>786</v>
      </c>
      <c r="C429" s="35">
        <f>SUM(C427:C428)</f>
        <v>119</v>
      </c>
      <c r="D429" s="36">
        <f>SUM(D427:D428)</f>
        <v>1</v>
      </c>
      <c r="E429" s="2">
        <f>SUM(E427:E428)</f>
        <v>120</v>
      </c>
      <c r="H429"/>
      <c r="I429"/>
      <c r="J429"/>
      <c r="K429"/>
      <c r="L429"/>
      <c r="M429"/>
    </row>
    <row r="430" spans="1:16" ht="55.15" customHeight="1" thickBot="1" x14ac:dyDescent="0.4">
      <c r="B430" s="145" t="s">
        <v>787</v>
      </c>
      <c r="C430" s="146"/>
      <c r="D430" s="146"/>
      <c r="E430" s="147"/>
      <c r="H430"/>
      <c r="I430"/>
      <c r="J430"/>
      <c r="K430"/>
      <c r="L430"/>
      <c r="M430"/>
    </row>
    <row r="431" spans="1:16" ht="19.899999999999999" customHeight="1" thickBot="1" x14ac:dyDescent="0.4"/>
    <row r="432" spans="1:16" ht="19.899999999999999" customHeight="1" thickBot="1" x14ac:dyDescent="0.4">
      <c r="A432" s="17">
        <v>29</v>
      </c>
      <c r="B432" s="139" t="s">
        <v>826</v>
      </c>
      <c r="C432" s="140"/>
      <c r="D432" s="140"/>
      <c r="E432" s="140"/>
      <c r="F432" s="140"/>
      <c r="G432" s="140"/>
      <c r="H432" s="140"/>
      <c r="I432" s="141"/>
      <c r="N432"/>
      <c r="O432"/>
      <c r="P432"/>
    </row>
    <row r="433" spans="1:22" ht="19" customHeight="1" thickBot="1" x14ac:dyDescent="0.4">
      <c r="A433" s="17" t="s">
        <v>792</v>
      </c>
      <c r="B433" s="154" t="s">
        <v>816</v>
      </c>
      <c r="C433" s="155"/>
      <c r="D433" s="155"/>
      <c r="E433" s="155"/>
      <c r="F433" s="155"/>
      <c r="G433" s="155"/>
      <c r="H433" s="155"/>
      <c r="I433" s="156"/>
      <c r="N433"/>
      <c r="O433"/>
      <c r="P433"/>
    </row>
    <row r="434" spans="1:22" ht="23.25" customHeight="1" thickBot="1" x14ac:dyDescent="0.4">
      <c r="B434" s="50"/>
      <c r="C434" s="59" t="s">
        <v>700</v>
      </c>
      <c r="D434" s="60" t="s">
        <v>788</v>
      </c>
      <c r="E434" s="60" t="s">
        <v>789</v>
      </c>
      <c r="F434" s="60" t="s">
        <v>790</v>
      </c>
      <c r="G434" s="60" t="s">
        <v>699</v>
      </c>
      <c r="H434" s="61" t="s">
        <v>35</v>
      </c>
      <c r="I434" s="26" t="s">
        <v>786</v>
      </c>
      <c r="L434"/>
      <c r="M434"/>
      <c r="N434"/>
      <c r="O434"/>
      <c r="P434"/>
      <c r="Q434"/>
    </row>
    <row r="435" spans="1:22" ht="19.899999999999999" customHeight="1" x14ac:dyDescent="0.35">
      <c r="B435" s="52" t="s">
        <v>220</v>
      </c>
      <c r="C435" s="23">
        <f>COUNTIFS(Data!J:J,L435,Data!K:K,stats!B435)</f>
        <v>1</v>
      </c>
      <c r="D435" s="6">
        <f>COUNTIFS(Data!J:J,M435,Data!K:K,stats!B435)</f>
        <v>56</v>
      </c>
      <c r="E435" s="6">
        <f>COUNTIFS(Data!J:J,N435,Data!K:K,stats!B435)</f>
        <v>6</v>
      </c>
      <c r="F435" s="6">
        <f>COUNTIFS(Data!J:J,O435,Data!K:K,stats!B435)</f>
        <v>0</v>
      </c>
      <c r="G435" s="6">
        <f>COUNTIFS(Data!J:J,P435,Data!K:K,stats!B435)</f>
        <v>5</v>
      </c>
      <c r="H435" s="24">
        <f>COUNTIFS(Data!J:J,Q435,Data!K:K,stats!B435)</f>
        <v>34</v>
      </c>
      <c r="I435" s="27">
        <f>SUM(C435:H435)</f>
        <v>102</v>
      </c>
      <c r="L435" s="9" t="s">
        <v>700</v>
      </c>
      <c r="M435" s="9" t="s">
        <v>788</v>
      </c>
      <c r="N435" s="9" t="s">
        <v>789</v>
      </c>
      <c r="O435" s="9" t="s">
        <v>790</v>
      </c>
      <c r="P435" s="9" t="s">
        <v>699</v>
      </c>
      <c r="Q435" s="9" t="s">
        <v>35</v>
      </c>
    </row>
    <row r="436" spans="1:22" ht="19.899999999999999" customHeight="1" thickBot="1" x14ac:dyDescent="0.4">
      <c r="B436" s="39" t="s">
        <v>225</v>
      </c>
      <c r="C436" s="47">
        <f>COUNTIFS(Data!J:J,L436,Data!K:K,stats!B436)</f>
        <v>0</v>
      </c>
      <c r="D436" s="45">
        <f>COUNTIFS(Data!J:J,M436,Data!K:K,stats!B436)</f>
        <v>10</v>
      </c>
      <c r="E436" s="45">
        <f>COUNTIFS(Data!J:J,N436,Data!K:K,stats!B436)</f>
        <v>1</v>
      </c>
      <c r="F436" s="45">
        <f>COUNTIFS(Data!J:J,O436,Data!K:K,stats!B436)</f>
        <v>0</v>
      </c>
      <c r="G436" s="45">
        <f>COUNTIFS(Data!J:J,P436,Data!K:K,stats!B436)</f>
        <v>0</v>
      </c>
      <c r="H436" s="46">
        <f>COUNTIFS(Data!J:J,Q436,Data!K:K,stats!B436)</f>
        <v>7</v>
      </c>
      <c r="I436" s="42">
        <f>SUM(C436:H436)</f>
        <v>18</v>
      </c>
      <c r="L436" s="9" t="s">
        <v>700</v>
      </c>
      <c r="M436" s="9" t="s">
        <v>788</v>
      </c>
      <c r="N436" s="9" t="s">
        <v>789</v>
      </c>
      <c r="O436" s="9" t="s">
        <v>790</v>
      </c>
      <c r="P436" s="9" t="s">
        <v>699</v>
      </c>
      <c r="Q436" s="9" t="s">
        <v>35</v>
      </c>
    </row>
    <row r="437" spans="1:22" ht="19.899999999999999" customHeight="1" thickBot="1" x14ac:dyDescent="0.4">
      <c r="B437" s="26" t="s">
        <v>786</v>
      </c>
      <c r="C437" s="35">
        <f t="shared" ref="C437:I437" si="37">SUM(C435:C436)</f>
        <v>1</v>
      </c>
      <c r="D437" s="32">
        <f t="shared" si="37"/>
        <v>66</v>
      </c>
      <c r="E437" s="32">
        <f t="shared" si="37"/>
        <v>7</v>
      </c>
      <c r="F437" s="32">
        <f t="shared" si="37"/>
        <v>0</v>
      </c>
      <c r="G437" s="32">
        <f t="shared" si="37"/>
        <v>5</v>
      </c>
      <c r="H437" s="36">
        <f t="shared" si="37"/>
        <v>41</v>
      </c>
      <c r="I437" s="2">
        <f t="shared" si="37"/>
        <v>120</v>
      </c>
      <c r="L437"/>
      <c r="M437"/>
      <c r="N437"/>
      <c r="O437"/>
      <c r="P437"/>
      <c r="Q437"/>
    </row>
    <row r="438" spans="1:22" ht="40.15" customHeight="1" thickBot="1" x14ac:dyDescent="0.4">
      <c r="B438" s="145" t="s">
        <v>787</v>
      </c>
      <c r="C438" s="146"/>
      <c r="D438" s="146"/>
      <c r="E438" s="146"/>
      <c r="F438" s="146"/>
      <c r="G438" s="146"/>
      <c r="H438" s="146"/>
      <c r="I438" s="147"/>
      <c r="L438"/>
      <c r="M438"/>
      <c r="N438"/>
      <c r="O438"/>
      <c r="P438"/>
      <c r="Q438"/>
    </row>
    <row r="439" spans="1:22" ht="19.899999999999999" customHeight="1" thickBot="1" x14ac:dyDescent="0.4"/>
    <row r="440" spans="1:22" ht="20.5" customHeight="1" thickBot="1" x14ac:dyDescent="0.4">
      <c r="A440" s="17">
        <v>30</v>
      </c>
      <c r="B440" s="133" t="s">
        <v>826</v>
      </c>
      <c r="C440" s="134"/>
      <c r="D440" s="134"/>
      <c r="E440" s="135"/>
      <c r="F440"/>
      <c r="G440"/>
      <c r="H440"/>
      <c r="I440"/>
      <c r="K440"/>
      <c r="L440"/>
      <c r="M440"/>
      <c r="N440"/>
      <c r="O440"/>
      <c r="P440"/>
      <c r="Q440"/>
      <c r="R440"/>
      <c r="S440"/>
      <c r="T440"/>
      <c r="U440"/>
      <c r="V440"/>
    </row>
    <row r="441" spans="1:22" ht="20.5" customHeight="1" thickBot="1" x14ac:dyDescent="0.4">
      <c r="A441" s="17" t="s">
        <v>792</v>
      </c>
      <c r="B441" s="130" t="s">
        <v>817</v>
      </c>
      <c r="C441" s="131"/>
      <c r="D441" s="131"/>
      <c r="E441" s="132"/>
      <c r="F441"/>
      <c r="G441"/>
      <c r="H441"/>
      <c r="I441"/>
    </row>
    <row r="442" spans="1:22" ht="23.25" customHeight="1" thickBot="1" x14ac:dyDescent="0.4">
      <c r="B442" s="50"/>
      <c r="C442" s="58" t="s">
        <v>220</v>
      </c>
      <c r="D442" s="68" t="s">
        <v>225</v>
      </c>
      <c r="E442" s="26" t="s">
        <v>786</v>
      </c>
      <c r="F442"/>
      <c r="G442"/>
      <c r="H442"/>
      <c r="I442"/>
    </row>
    <row r="443" spans="1:22" ht="30" customHeight="1" x14ac:dyDescent="0.35">
      <c r="B443" s="52" t="s">
        <v>698</v>
      </c>
      <c r="C443" s="23">
        <f>COUNTIFS(Data!$K:$K,stats!H443,Data!$N:$N,stats!$B443)</f>
        <v>2</v>
      </c>
      <c r="D443" s="24">
        <f>COUNTIFS(Data!$K:$K,stats!I443,Data!$N:$N,stats!$B443)</f>
        <v>0</v>
      </c>
      <c r="E443" s="27">
        <f t="shared" ref="E443:E454" si="38">SUM(C443:D443)</f>
        <v>2</v>
      </c>
      <c r="F443"/>
      <c r="G443"/>
      <c r="H443" s="9" t="s">
        <v>220</v>
      </c>
      <c r="I443" s="9" t="s">
        <v>225</v>
      </c>
    </row>
    <row r="444" spans="1:22" ht="30" customHeight="1" x14ac:dyDescent="0.35">
      <c r="B444" s="37" t="s">
        <v>223</v>
      </c>
      <c r="C444" s="23">
        <f>COUNTIFS(Data!$K:$K,stats!H444,Data!$N:$N,stats!$B444)</f>
        <v>56</v>
      </c>
      <c r="D444" s="24">
        <f>COUNTIFS(Data!$K:$K,stats!I444,Data!$N:$N,stats!$B444)</f>
        <v>2</v>
      </c>
      <c r="E444" s="27">
        <f t="shared" si="38"/>
        <v>58</v>
      </c>
      <c r="F444"/>
      <c r="G444"/>
      <c r="H444" s="9" t="s">
        <v>220</v>
      </c>
      <c r="I444" s="9" t="s">
        <v>225</v>
      </c>
    </row>
    <row r="445" spans="1:22" ht="30" customHeight="1" x14ac:dyDescent="0.35">
      <c r="B445" s="37" t="s">
        <v>694</v>
      </c>
      <c r="C445" s="23">
        <f>COUNTIFS(Data!$K:$K,stats!H445,Data!$N:$N,stats!$B445)</f>
        <v>0</v>
      </c>
      <c r="D445" s="24">
        <f>COUNTIFS(Data!$K:$K,stats!I445,Data!$N:$N,stats!$B445)</f>
        <v>0</v>
      </c>
      <c r="E445" s="27">
        <f t="shared" si="38"/>
        <v>0</v>
      </c>
      <c r="F445"/>
      <c r="G445"/>
      <c r="H445" s="9" t="s">
        <v>220</v>
      </c>
      <c r="I445" s="9" t="s">
        <v>225</v>
      </c>
    </row>
    <row r="446" spans="1:22" ht="30" customHeight="1" x14ac:dyDescent="0.35">
      <c r="B446" s="37" t="s">
        <v>701</v>
      </c>
      <c r="C446" s="23">
        <f>COUNTIFS(Data!$K:$K,stats!H446,Data!$N:$N,stats!$B446)</f>
        <v>0</v>
      </c>
      <c r="D446" s="24">
        <f>COUNTIFS(Data!$K:$K,stats!I446,Data!$N:$N,stats!$B446)</f>
        <v>0</v>
      </c>
      <c r="E446" s="27">
        <f t="shared" si="38"/>
        <v>0</v>
      </c>
      <c r="F446"/>
      <c r="G446"/>
      <c r="H446" s="9" t="s">
        <v>220</v>
      </c>
      <c r="I446" s="9" t="s">
        <v>225</v>
      </c>
    </row>
    <row r="447" spans="1:22" ht="30" customHeight="1" x14ac:dyDescent="0.35">
      <c r="B447" s="37" t="s">
        <v>242</v>
      </c>
      <c r="C447" s="23">
        <f>COUNTIFS(Data!$K:$K,stats!H447,Data!$N:$N,stats!$B447)</f>
        <v>1</v>
      </c>
      <c r="D447" s="24">
        <f>COUNTIFS(Data!$K:$K,stats!I447,Data!$N:$N,stats!$B447)</f>
        <v>0</v>
      </c>
      <c r="E447" s="27">
        <f t="shared" si="38"/>
        <v>1</v>
      </c>
      <c r="F447"/>
      <c r="G447"/>
      <c r="H447" s="9" t="s">
        <v>220</v>
      </c>
      <c r="I447" s="9" t="s">
        <v>225</v>
      </c>
    </row>
    <row r="448" spans="1:22" ht="30" customHeight="1" x14ac:dyDescent="0.35">
      <c r="B448" s="37" t="s">
        <v>695</v>
      </c>
      <c r="C448" s="23">
        <f>COUNTIFS(Data!$K:$K,stats!H448,Data!$N:$N,stats!$B448)</f>
        <v>9</v>
      </c>
      <c r="D448" s="24">
        <f>COUNTIFS(Data!$K:$K,stats!I448,Data!$N:$N,stats!$B448)</f>
        <v>7</v>
      </c>
      <c r="E448" s="27">
        <f t="shared" si="38"/>
        <v>16</v>
      </c>
      <c r="F448"/>
      <c r="G448"/>
      <c r="H448" s="9" t="s">
        <v>220</v>
      </c>
      <c r="I448" s="9" t="s">
        <v>225</v>
      </c>
    </row>
    <row r="449" spans="2:9" ht="30" customHeight="1" x14ac:dyDescent="0.35">
      <c r="B449" s="37" t="s">
        <v>697</v>
      </c>
      <c r="C449" s="23">
        <f>COUNTIFS(Data!$K:$K,stats!H449,Data!$N:$N,stats!$B449)</f>
        <v>1</v>
      </c>
      <c r="D449" s="24">
        <f>COUNTIFS(Data!$K:$K,stats!I449,Data!$N:$N,stats!$B449)</f>
        <v>0</v>
      </c>
      <c r="E449" s="27">
        <f t="shared" si="38"/>
        <v>1</v>
      </c>
      <c r="F449"/>
      <c r="G449"/>
      <c r="H449" s="9" t="s">
        <v>220</v>
      </c>
      <c r="I449" s="9" t="s">
        <v>225</v>
      </c>
    </row>
    <row r="450" spans="2:9" ht="30" customHeight="1" x14ac:dyDescent="0.35">
      <c r="B450" s="37" t="s">
        <v>742</v>
      </c>
      <c r="C450" s="23">
        <f>COUNTIFS(Data!$K:$K,stats!H450,Data!$N:$N,stats!$B450)</f>
        <v>2</v>
      </c>
      <c r="D450" s="24">
        <f>COUNTIFS(Data!$K:$K,stats!I450,Data!$N:$N,stats!$B450)</f>
        <v>1</v>
      </c>
      <c r="E450" s="27">
        <f t="shared" si="38"/>
        <v>3</v>
      </c>
      <c r="F450"/>
      <c r="G450"/>
      <c r="H450" s="9" t="s">
        <v>220</v>
      </c>
      <c r="I450" s="9" t="s">
        <v>225</v>
      </c>
    </row>
    <row r="451" spans="2:9" ht="30" customHeight="1" x14ac:dyDescent="0.35">
      <c r="B451" s="37" t="s">
        <v>696</v>
      </c>
      <c r="C451" s="23">
        <f>COUNTIFS(Data!$K:$K,stats!H451,Data!$N:$N,stats!$B451)</f>
        <v>1</v>
      </c>
      <c r="D451" s="24">
        <f>COUNTIFS(Data!$K:$K,stats!I451,Data!$N:$N,stats!$B451)</f>
        <v>0</v>
      </c>
      <c r="E451" s="27">
        <f t="shared" si="38"/>
        <v>1</v>
      </c>
      <c r="F451"/>
      <c r="G451"/>
      <c r="H451" s="9" t="s">
        <v>220</v>
      </c>
      <c r="I451" s="9" t="s">
        <v>225</v>
      </c>
    </row>
    <row r="452" spans="2:9" ht="30" customHeight="1" x14ac:dyDescent="0.35">
      <c r="B452" s="37" t="s">
        <v>222</v>
      </c>
      <c r="C452" s="23">
        <f>COUNTIFS(Data!$K:$K,stats!H452,Data!$N:$N,stats!$B452)</f>
        <v>0</v>
      </c>
      <c r="D452" s="24">
        <f>COUNTIFS(Data!$K:$K,stats!I452,Data!$N:$N,stats!$B452)</f>
        <v>0</v>
      </c>
      <c r="E452" s="27">
        <f t="shared" si="38"/>
        <v>0</v>
      </c>
      <c r="F452"/>
      <c r="G452"/>
      <c r="H452" s="9" t="s">
        <v>220</v>
      </c>
      <c r="I452" s="9" t="s">
        <v>225</v>
      </c>
    </row>
    <row r="453" spans="2:9" ht="30" customHeight="1" x14ac:dyDescent="0.35">
      <c r="B453" s="37" t="s">
        <v>226</v>
      </c>
      <c r="C453" s="23">
        <f>COUNTIFS(Data!$K:$K,stats!H453,Data!$N:$N,stats!$B453)</f>
        <v>0</v>
      </c>
      <c r="D453" s="24">
        <f>COUNTIFS(Data!$K:$K,stats!I453,Data!$N:$N,stats!$B453)</f>
        <v>0</v>
      </c>
      <c r="E453" s="27">
        <f t="shared" si="38"/>
        <v>0</v>
      </c>
      <c r="F453"/>
      <c r="G453"/>
      <c r="H453" s="9" t="s">
        <v>220</v>
      </c>
      <c r="I453" s="9" t="s">
        <v>225</v>
      </c>
    </row>
    <row r="454" spans="2:9" ht="30" customHeight="1" thickBot="1" x14ac:dyDescent="0.4">
      <c r="B454" s="39" t="s">
        <v>35</v>
      </c>
      <c r="C454" s="47">
        <f>COUNTIFS(Data!$K:$K,stats!H454,Data!$N:$N,stats!$B454)</f>
        <v>30</v>
      </c>
      <c r="D454" s="46">
        <f>COUNTIFS(Data!$K:$K,stats!I454,Data!$N:$N,stats!$B454)</f>
        <v>8</v>
      </c>
      <c r="E454" s="42">
        <f t="shared" si="38"/>
        <v>38</v>
      </c>
      <c r="F454"/>
      <c r="G454"/>
      <c r="H454" s="9" t="s">
        <v>220</v>
      </c>
      <c r="I454" s="9" t="s">
        <v>225</v>
      </c>
    </row>
    <row r="455" spans="2:9" ht="30" customHeight="1" thickBot="1" x14ac:dyDescent="0.4">
      <c r="B455" s="26" t="s">
        <v>786</v>
      </c>
      <c r="C455" s="35">
        <f>SUM(C443:C454)</f>
        <v>102</v>
      </c>
      <c r="D455" s="36">
        <f>SUM(D443:D454)</f>
        <v>18</v>
      </c>
      <c r="E455" s="2">
        <f>SUM(E443:E454)</f>
        <v>120</v>
      </c>
      <c r="F455"/>
      <c r="G455"/>
      <c r="H455"/>
      <c r="I455"/>
    </row>
    <row r="456" spans="2:9" ht="55.15" customHeight="1" thickBot="1" x14ac:dyDescent="0.4">
      <c r="B456" s="136" t="s">
        <v>787</v>
      </c>
      <c r="C456" s="137"/>
      <c r="D456" s="137"/>
      <c r="E456" s="138"/>
      <c r="F456"/>
      <c r="G456"/>
      <c r="H456"/>
      <c r="I456"/>
    </row>
  </sheetData>
  <mergeCells count="90">
    <mergeCell ref="B456:E456"/>
    <mergeCell ref="B440:E440"/>
    <mergeCell ref="B441:E441"/>
    <mergeCell ref="B425:E425"/>
    <mergeCell ref="B424:E424"/>
    <mergeCell ref="B432:I432"/>
    <mergeCell ref="B433:I433"/>
    <mergeCell ref="B438:I438"/>
    <mergeCell ref="B430:E430"/>
    <mergeCell ref="B422:G422"/>
    <mergeCell ref="B387:G387"/>
    <mergeCell ref="B392:G392"/>
    <mergeCell ref="B394:G394"/>
    <mergeCell ref="B395:G395"/>
    <mergeCell ref="B404:G404"/>
    <mergeCell ref="B342:K342"/>
    <mergeCell ref="B343:K343"/>
    <mergeCell ref="B350:K350"/>
    <mergeCell ref="B406:G406"/>
    <mergeCell ref="B407:G407"/>
    <mergeCell ref="B376:K376"/>
    <mergeCell ref="B378:G378"/>
    <mergeCell ref="B379:G379"/>
    <mergeCell ref="B384:G384"/>
    <mergeCell ref="B386:G386"/>
    <mergeCell ref="B352:K352"/>
    <mergeCell ref="B353:K353"/>
    <mergeCell ref="B358:K358"/>
    <mergeCell ref="B360:K360"/>
    <mergeCell ref="B361:K361"/>
    <mergeCell ref="B284:H284"/>
    <mergeCell ref="B286:H286"/>
    <mergeCell ref="B287:H287"/>
    <mergeCell ref="B294:H294"/>
    <mergeCell ref="B272:H272"/>
    <mergeCell ref="B273:H273"/>
    <mergeCell ref="B162:G162"/>
    <mergeCell ref="B138:G138"/>
    <mergeCell ref="B137:G137"/>
    <mergeCell ref="B270:O270"/>
    <mergeCell ref="B246:O246"/>
    <mergeCell ref="B245:O245"/>
    <mergeCell ref="B219:I219"/>
    <mergeCell ref="B218:I218"/>
    <mergeCell ref="B243:I243"/>
    <mergeCell ref="B192:E192"/>
    <mergeCell ref="B216:E216"/>
    <mergeCell ref="B189:E189"/>
    <mergeCell ref="B165:E165"/>
    <mergeCell ref="B164:E164"/>
    <mergeCell ref="B93:J93"/>
    <mergeCell ref="B108:J108"/>
    <mergeCell ref="B70:J70"/>
    <mergeCell ref="B72:J72"/>
    <mergeCell ref="B73:J73"/>
    <mergeCell ref="B78:J78"/>
    <mergeCell ref="B80:J80"/>
    <mergeCell ref="B111:K111"/>
    <mergeCell ref="B110:K110"/>
    <mergeCell ref="B135:K135"/>
    <mergeCell ref="B191:E191"/>
    <mergeCell ref="B2:J2"/>
    <mergeCell ref="B27:J27"/>
    <mergeCell ref="B30:J30"/>
    <mergeCell ref="B29:J29"/>
    <mergeCell ref="B38:J38"/>
    <mergeCell ref="B3:J3"/>
    <mergeCell ref="B40:J40"/>
    <mergeCell ref="B41:J41"/>
    <mergeCell ref="B52:J52"/>
    <mergeCell ref="B81:J81"/>
    <mergeCell ref="B90:J90"/>
    <mergeCell ref="B92:J92"/>
    <mergeCell ref="B54:J54"/>
    <mergeCell ref="B55:J55"/>
    <mergeCell ref="B62:J62"/>
    <mergeCell ref="B64:J64"/>
    <mergeCell ref="B65:J65"/>
    <mergeCell ref="B296:H296"/>
    <mergeCell ref="B297:H297"/>
    <mergeCell ref="B302:H302"/>
    <mergeCell ref="B304:H304"/>
    <mergeCell ref="B305:H305"/>
    <mergeCell ref="B325:H325"/>
    <mergeCell ref="B324:H324"/>
    <mergeCell ref="B340:H340"/>
    <mergeCell ref="B310:H310"/>
    <mergeCell ref="B312:H312"/>
    <mergeCell ref="B313:H313"/>
    <mergeCell ref="B322:H322"/>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2024-10-02T18:53:50Z</dcterms:modified>
</cp:coreProperties>
</file>