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atif\Downloads\مؤشرات\4. الفضاء العام\data\"/>
    </mc:Choice>
  </mc:AlternateContent>
  <xr:revisionPtr revIDLastSave="0" documentId="13_ncr:1_{93DBAB17-FE12-495B-AA3F-B3BA6C72CCCE}" xr6:coauthVersionLast="47" xr6:coauthVersionMax="47" xr10:uidLastSave="{00000000-0000-0000-0000-000000000000}"/>
  <bookViews>
    <workbookView xWindow="-110" yWindow="-110" windowWidth="25820" windowHeight="13900" tabRatio="813" xr2:uid="{00000000-000D-0000-FFFF-FFFF00000000}"/>
  </bookViews>
  <sheets>
    <sheet name="data" sheetId="17" r:id="rId1"/>
    <sheet name="stats" sheetId="18" r:id="rId2"/>
  </sheets>
  <definedNames>
    <definedName name="_xlnm._FilterDatabase" localSheetId="0" hidden="1">data!$A$2:$BH$134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6" i="18" l="1"/>
  <c r="C216" i="18"/>
  <c r="D215" i="18"/>
  <c r="C215" i="18"/>
  <c r="D214" i="18"/>
  <c r="C214" i="18"/>
  <c r="D228" i="18"/>
  <c r="C228" i="18"/>
  <c r="D227" i="18"/>
  <c r="C227" i="18"/>
  <c r="D127" i="18"/>
  <c r="C127" i="18"/>
  <c r="D126" i="18"/>
  <c r="C126" i="18"/>
  <c r="D125" i="18"/>
  <c r="C125" i="18"/>
  <c r="D124" i="18"/>
  <c r="C124" i="18"/>
  <c r="D116" i="18"/>
  <c r="C116" i="18"/>
  <c r="D115" i="18"/>
  <c r="C115" i="18"/>
  <c r="D114" i="18"/>
  <c r="C114" i="18"/>
  <c r="D113" i="18"/>
  <c r="C113" i="18"/>
  <c r="D112" i="18"/>
  <c r="C112" i="18"/>
  <c r="D206" i="18"/>
  <c r="C206" i="18"/>
  <c r="D205" i="18"/>
  <c r="C205" i="18"/>
  <c r="D204" i="18"/>
  <c r="C204" i="18"/>
  <c r="D203" i="18"/>
  <c r="C203" i="18"/>
  <c r="D195" i="18"/>
  <c r="C195" i="18"/>
  <c r="D194" i="18"/>
  <c r="C194" i="18"/>
  <c r="D193" i="18"/>
  <c r="C193" i="18"/>
  <c r="D185" i="18"/>
  <c r="C185" i="18"/>
  <c r="D184" i="18"/>
  <c r="C184" i="18"/>
  <c r="D183" i="18"/>
  <c r="C183" i="18"/>
  <c r="D182" i="18"/>
  <c r="C182" i="18"/>
  <c r="D174" i="18"/>
  <c r="C174" i="18"/>
  <c r="D173" i="18"/>
  <c r="C173" i="18"/>
  <c r="D172" i="18"/>
  <c r="C172" i="18"/>
  <c r="D171" i="18"/>
  <c r="C171" i="18"/>
  <c r="D170" i="18"/>
  <c r="C170" i="18"/>
  <c r="D169" i="18"/>
  <c r="C169" i="18"/>
  <c r="D168" i="18"/>
  <c r="C168" i="18"/>
  <c r="D167" i="18"/>
  <c r="C167" i="18"/>
  <c r="D166" i="18"/>
  <c r="C166" i="18"/>
  <c r="D165" i="18"/>
  <c r="C165" i="18"/>
  <c r="D164" i="18"/>
  <c r="C164" i="18"/>
  <c r="D163" i="18"/>
  <c r="C163" i="18"/>
  <c r="D162" i="18"/>
  <c r="C162" i="18"/>
  <c r="D161" i="18"/>
  <c r="C161" i="18"/>
  <c r="D160" i="18"/>
  <c r="C160" i="18"/>
  <c r="D159" i="18"/>
  <c r="C159" i="18"/>
  <c r="D158" i="18"/>
  <c r="C158" i="18"/>
  <c r="D157" i="18"/>
  <c r="C157" i="18"/>
  <c r="D156" i="18"/>
  <c r="C156" i="18"/>
  <c r="D155" i="18"/>
  <c r="C155" i="18"/>
  <c r="D154" i="18"/>
  <c r="C154" i="18"/>
  <c r="D153" i="18"/>
  <c r="C153" i="18"/>
  <c r="D152" i="18"/>
  <c r="C152" i="18"/>
  <c r="D151" i="18"/>
  <c r="C151" i="18"/>
  <c r="D150" i="18"/>
  <c r="C150" i="18"/>
  <c r="D149" i="18"/>
  <c r="C149" i="18"/>
  <c r="D148" i="18"/>
  <c r="C148" i="18"/>
  <c r="D140" i="18"/>
  <c r="C140" i="18"/>
  <c r="D139" i="18"/>
  <c r="C139" i="18"/>
  <c r="D138" i="18"/>
  <c r="C138" i="18"/>
  <c r="D137" i="18"/>
  <c r="C137" i="18"/>
  <c r="D136" i="18"/>
  <c r="C136" i="18"/>
  <c r="D135" i="18"/>
  <c r="C135" i="18"/>
  <c r="D100" i="18"/>
  <c r="C100" i="18"/>
  <c r="D99" i="18"/>
  <c r="C99" i="18"/>
  <c r="D98" i="18"/>
  <c r="C98" i="18"/>
  <c r="D90" i="18"/>
  <c r="C90" i="18"/>
  <c r="D89" i="18"/>
  <c r="C89" i="18"/>
  <c r="D88" i="18"/>
  <c r="C88" i="18"/>
  <c r="D87" i="18"/>
  <c r="C87" i="18"/>
  <c r="D79" i="18"/>
  <c r="C79" i="18"/>
  <c r="D78" i="18"/>
  <c r="C78" i="18"/>
  <c r="D77" i="18"/>
  <c r="C77" i="18"/>
  <c r="D76" i="18"/>
  <c r="C76" i="18"/>
  <c r="D68" i="18"/>
  <c r="C68" i="18"/>
  <c r="D67" i="18"/>
  <c r="C67" i="18"/>
  <c r="D66" i="18"/>
  <c r="C66" i="18"/>
  <c r="D65" i="18"/>
  <c r="C65" i="18"/>
  <c r="D64" i="18"/>
  <c r="C64" i="18"/>
  <c r="D63" i="18"/>
  <c r="C63" i="18"/>
  <c r="D62" i="18"/>
  <c r="C62" i="18"/>
  <c r="D61" i="18"/>
  <c r="C61" i="18"/>
  <c r="D60" i="18"/>
  <c r="C60" i="18"/>
  <c r="D59" i="18"/>
  <c r="C59" i="18"/>
  <c r="D58" i="18"/>
  <c r="C58" i="18"/>
  <c r="D57" i="18"/>
  <c r="C57" i="18"/>
  <c r="D56" i="18"/>
  <c r="C56" i="18"/>
  <c r="D55" i="18"/>
  <c r="C55" i="18"/>
  <c r="D54" i="18"/>
  <c r="C54" i="18"/>
  <c r="D53" i="18"/>
  <c r="C53" i="18"/>
  <c r="D52" i="18"/>
  <c r="C52" i="18"/>
  <c r="D51" i="18"/>
  <c r="C51" i="18"/>
  <c r="D50" i="18"/>
  <c r="C50" i="18"/>
  <c r="D49" i="18"/>
  <c r="C49" i="18"/>
  <c r="D48" i="18"/>
  <c r="C48" i="18"/>
  <c r="D47" i="18"/>
  <c r="C47" i="18"/>
  <c r="D46" i="18"/>
  <c r="C46" i="18"/>
  <c r="D45" i="18"/>
  <c r="C45" i="18"/>
  <c r="D44" i="18"/>
  <c r="C44" i="18"/>
  <c r="D43" i="18"/>
  <c r="C43" i="18"/>
  <c r="D42" i="18"/>
  <c r="C42" i="18"/>
  <c r="D34" i="18"/>
  <c r="C34" i="18"/>
  <c r="D33" i="18"/>
  <c r="C33" i="18"/>
  <c r="D32" i="18"/>
  <c r="C32" i="18"/>
  <c r="D31" i="18"/>
  <c r="C31" i="18"/>
  <c r="D30" i="18"/>
  <c r="C30" i="18"/>
  <c r="D29" i="18"/>
  <c r="C29" i="18"/>
  <c r="D21" i="18"/>
  <c r="C21" i="18"/>
  <c r="D20" i="18"/>
  <c r="C20" i="18"/>
  <c r="D19" i="18"/>
  <c r="C19" i="18"/>
  <c r="D18" i="18"/>
  <c r="C18" i="18"/>
  <c r="D10" i="18"/>
  <c r="C10" i="18"/>
  <c r="D9" i="18"/>
  <c r="C9" i="18"/>
  <c r="D8" i="18"/>
  <c r="C8" i="18"/>
  <c r="D7" i="18"/>
  <c r="C7" i="18"/>
  <c r="C229" i="18" l="1"/>
  <c r="D229" i="18"/>
  <c r="E228" i="18"/>
  <c r="E227" i="18"/>
  <c r="E125" i="18"/>
  <c r="E171" i="18"/>
  <c r="E173" i="18"/>
  <c r="E151" i="18"/>
  <c r="E159" i="18"/>
  <c r="E167" i="18"/>
  <c r="E113" i="18"/>
  <c r="E205" i="18"/>
  <c r="E136" i="18"/>
  <c r="E204" i="18"/>
  <c r="E138" i="18"/>
  <c r="D186" i="18"/>
  <c r="E153" i="18"/>
  <c r="E161" i="18"/>
  <c r="E155" i="18"/>
  <c r="E194" i="18"/>
  <c r="E150" i="18"/>
  <c r="E158" i="18"/>
  <c r="E166" i="18"/>
  <c r="E168" i="18"/>
  <c r="E116" i="18"/>
  <c r="E139" i="18"/>
  <c r="E154" i="18"/>
  <c r="E162" i="18"/>
  <c r="E172" i="18"/>
  <c r="E127" i="18"/>
  <c r="E149" i="18"/>
  <c r="E157" i="18"/>
  <c r="E165" i="18"/>
  <c r="E174" i="18"/>
  <c r="E195" i="18"/>
  <c r="E183" i="18"/>
  <c r="E115" i="18"/>
  <c r="E184" i="18"/>
  <c r="E215" i="18"/>
  <c r="E185" i="18"/>
  <c r="C128" i="18"/>
  <c r="E163" i="18"/>
  <c r="D207" i="18"/>
  <c r="E216" i="18"/>
  <c r="D196" i="18"/>
  <c r="E126" i="18"/>
  <c r="E214" i="18"/>
  <c r="E114" i="18"/>
  <c r="D141" i="18"/>
  <c r="E137" i="18"/>
  <c r="E152" i="18"/>
  <c r="E160" i="18"/>
  <c r="C186" i="18"/>
  <c r="E169" i="18"/>
  <c r="D128" i="18"/>
  <c r="E170" i="18"/>
  <c r="E124" i="18"/>
  <c r="E203" i="18"/>
  <c r="E140" i="18"/>
  <c r="E148" i="18"/>
  <c r="E156" i="18"/>
  <c r="E164" i="18"/>
  <c r="C196" i="18"/>
  <c r="C207" i="18"/>
  <c r="D175" i="18"/>
  <c r="E206" i="18"/>
  <c r="C117" i="18"/>
  <c r="C141" i="18"/>
  <c r="D117" i="18"/>
  <c r="E112" i="18"/>
  <c r="C175" i="18"/>
  <c r="E193" i="18"/>
  <c r="E135" i="18"/>
  <c r="E182" i="18"/>
  <c r="E99" i="18"/>
  <c r="E45" i="18"/>
  <c r="E53" i="18"/>
  <c r="E61" i="18"/>
  <c r="E64" i="18"/>
  <c r="E79" i="18"/>
  <c r="E65" i="18"/>
  <c r="E20" i="18"/>
  <c r="E90" i="18"/>
  <c r="E56" i="18"/>
  <c r="E42" i="18"/>
  <c r="E58" i="18"/>
  <c r="E66" i="18"/>
  <c r="E51" i="18"/>
  <c r="E67" i="18"/>
  <c r="E88" i="18"/>
  <c r="E44" i="18"/>
  <c r="E52" i="18"/>
  <c r="E68" i="18"/>
  <c r="E30" i="18"/>
  <c r="E18" i="18"/>
  <c r="E46" i="18"/>
  <c r="E54" i="18"/>
  <c r="E62" i="18"/>
  <c r="E77" i="18"/>
  <c r="E57" i="18"/>
  <c r="E7" i="18"/>
  <c r="E29" i="18"/>
  <c r="E89" i="18"/>
  <c r="E8" i="18"/>
  <c r="E19" i="18"/>
  <c r="E32" i="18"/>
  <c r="E47" i="18"/>
  <c r="E78" i="18"/>
  <c r="E49" i="18"/>
  <c r="E59" i="18"/>
  <c r="E9" i="18"/>
  <c r="D22" i="18"/>
  <c r="D35" i="18"/>
  <c r="E10" i="18"/>
  <c r="C91" i="18"/>
  <c r="E31" i="18"/>
  <c r="E60" i="18"/>
  <c r="D91" i="18"/>
  <c r="E33" i="18"/>
  <c r="E21" i="18"/>
  <c r="E48" i="18"/>
  <c r="E55" i="18"/>
  <c r="E76" i="18"/>
  <c r="E34" i="18"/>
  <c r="D80" i="18"/>
  <c r="E100" i="18"/>
  <c r="E63" i="18"/>
  <c r="D11" i="18"/>
  <c r="D69" i="18"/>
  <c r="E43" i="18"/>
  <c r="E50" i="18"/>
  <c r="E98" i="18"/>
  <c r="C35" i="18"/>
  <c r="C22" i="18"/>
  <c r="C11" i="18"/>
  <c r="C69" i="18"/>
  <c r="E87" i="18"/>
  <c r="C80" i="18"/>
  <c r="E229" i="18" l="1"/>
  <c r="E117" i="18"/>
  <c r="C176" i="18" s="1"/>
  <c r="E141" i="18"/>
  <c r="E196" i="18"/>
  <c r="E207" i="18"/>
  <c r="E128" i="18"/>
  <c r="E186" i="18"/>
  <c r="E175" i="18"/>
  <c r="E91" i="18"/>
  <c r="E80" i="18"/>
  <c r="E69" i="18"/>
  <c r="E11" i="18"/>
  <c r="F31" i="18" s="1"/>
  <c r="E22" i="18"/>
  <c r="E35" i="18"/>
  <c r="F183" i="18" l="1"/>
  <c r="C230" i="18"/>
  <c r="F160" i="18"/>
  <c r="F168" i="18"/>
  <c r="F150" i="18"/>
  <c r="F154" i="18"/>
  <c r="F112" i="18"/>
  <c r="F205" i="18"/>
  <c r="F163" i="18"/>
  <c r="C118" i="18"/>
  <c r="F206" i="18"/>
  <c r="F140" i="18"/>
  <c r="D187" i="18"/>
  <c r="F171" i="18"/>
  <c r="F204" i="18"/>
  <c r="F155" i="18"/>
  <c r="F159" i="18"/>
  <c r="F126" i="18"/>
  <c r="F156" i="18"/>
  <c r="F124" i="18"/>
  <c r="F139" i="18"/>
  <c r="F162" i="18"/>
  <c r="F153" i="18"/>
  <c r="F127" i="18"/>
  <c r="F136" i="18"/>
  <c r="C129" i="18"/>
  <c r="D208" i="18"/>
  <c r="F149" i="18"/>
  <c r="F184" i="18"/>
  <c r="F170" i="18"/>
  <c r="F203" i="18"/>
  <c r="F164" i="18"/>
  <c r="F113" i="18"/>
  <c r="F169" i="18"/>
  <c r="F182" i="18"/>
  <c r="F165" i="18"/>
  <c r="F151" i="18"/>
  <c r="D118" i="18"/>
  <c r="D176" i="18"/>
  <c r="F125" i="18"/>
  <c r="C208" i="18"/>
  <c r="F161" i="18"/>
  <c r="F157" i="18"/>
  <c r="F137" i="18"/>
  <c r="F114" i="18"/>
  <c r="F227" i="18"/>
  <c r="F148" i="18"/>
  <c r="C197" i="18"/>
  <c r="F173" i="18"/>
  <c r="F138" i="18"/>
  <c r="D230" i="18"/>
  <c r="F166" i="18"/>
  <c r="F193" i="18"/>
  <c r="F172" i="18"/>
  <c r="F228" i="18"/>
  <c r="F167" i="18"/>
  <c r="C142" i="18"/>
  <c r="D142" i="18"/>
  <c r="F135" i="18"/>
  <c r="F115" i="18"/>
  <c r="F174" i="18"/>
  <c r="D129" i="18"/>
  <c r="F152" i="18"/>
  <c r="F195" i="18"/>
  <c r="D197" i="18"/>
  <c r="C187" i="18"/>
  <c r="F116" i="18"/>
  <c r="F185" i="18"/>
  <c r="F194" i="18"/>
  <c r="F158" i="18"/>
  <c r="D70" i="18"/>
  <c r="F60" i="18"/>
  <c r="F58" i="18"/>
  <c r="F51" i="18"/>
  <c r="F48" i="18"/>
  <c r="F90" i="18"/>
  <c r="F56" i="18"/>
  <c r="F68" i="18"/>
  <c r="D81" i="18"/>
  <c r="F10" i="18"/>
  <c r="C36" i="18"/>
  <c r="F65" i="18"/>
  <c r="F33" i="18"/>
  <c r="F79" i="18"/>
  <c r="F30" i="18"/>
  <c r="F76" i="18"/>
  <c r="F9" i="18"/>
  <c r="F32" i="18"/>
  <c r="F19" i="18"/>
  <c r="C81" i="18"/>
  <c r="F43" i="18"/>
  <c r="F29" i="18"/>
  <c r="D36" i="18"/>
  <c r="F42" i="18"/>
  <c r="F34" i="18"/>
  <c r="F78" i="18"/>
  <c r="F47" i="18"/>
  <c r="F55" i="18"/>
  <c r="F50" i="18"/>
  <c r="F57" i="18"/>
  <c r="F21" i="18"/>
  <c r="C92" i="18"/>
  <c r="F20" i="18"/>
  <c r="F52" i="18"/>
  <c r="F77" i="18"/>
  <c r="F53" i="18"/>
  <c r="F46" i="18"/>
  <c r="F54" i="18"/>
  <c r="F7" i="18"/>
  <c r="F61" i="18"/>
  <c r="F66" i="18"/>
  <c r="F67" i="18"/>
  <c r="C23" i="18"/>
  <c r="F88" i="18"/>
  <c r="F64" i="18"/>
  <c r="D23" i="18"/>
  <c r="C12" i="18"/>
  <c r="D12" i="18"/>
  <c r="F18" i="18"/>
  <c r="C70" i="18"/>
  <c r="F87" i="18"/>
  <c r="F59" i="18"/>
  <c r="F62" i="18"/>
  <c r="F63" i="18"/>
  <c r="F45" i="18"/>
  <c r="F89" i="18"/>
  <c r="F44" i="18"/>
  <c r="D92" i="18"/>
  <c r="F49" i="18"/>
  <c r="F8" i="18"/>
  <c r="E230" i="18" l="1"/>
  <c r="F229" i="18"/>
  <c r="E197" i="18"/>
  <c r="E23" i="18"/>
  <c r="E176" i="18"/>
  <c r="F117" i="18"/>
  <c r="E129" i="18"/>
  <c r="E208" i="18"/>
  <c r="F196" i="18"/>
  <c r="F141" i="18"/>
  <c r="E187" i="18"/>
  <c r="E142" i="18"/>
  <c r="F207" i="18"/>
  <c r="F175" i="18"/>
  <c r="F128" i="18"/>
  <c r="F186" i="18"/>
  <c r="E118" i="18"/>
  <c r="E70" i="18"/>
  <c r="E81" i="18"/>
  <c r="F91" i="18"/>
  <c r="E36" i="18"/>
  <c r="E92" i="18"/>
  <c r="E12" i="18"/>
  <c r="F35" i="18"/>
  <c r="F80" i="18"/>
  <c r="F69" i="18"/>
  <c r="F22" i="18"/>
  <c r="F11" i="18"/>
</calcChain>
</file>

<file path=xl/sharedStrings.xml><?xml version="1.0" encoding="utf-8"?>
<sst xmlns="http://schemas.openxmlformats.org/spreadsheetml/2006/main" count="3936" uniqueCount="889">
  <si>
    <t>رابط 1</t>
  </si>
  <si>
    <t>رابط 2</t>
  </si>
  <si>
    <t>رابط 3</t>
  </si>
  <si>
    <t>رابط 4</t>
  </si>
  <si>
    <t>أرقام رسمية وقضائية</t>
  </si>
  <si>
    <t>أبعاد الواقعة</t>
  </si>
  <si>
    <t>مصادر</t>
  </si>
  <si>
    <t>الاتهامات المُوجهة</t>
  </si>
  <si>
    <t>محافظة</t>
  </si>
  <si>
    <t>دائرة</t>
  </si>
  <si>
    <t>مكان</t>
  </si>
  <si>
    <t>القاهرة</t>
  </si>
  <si>
    <t>بني سويف</t>
  </si>
  <si>
    <t>الإسماعيلية</t>
  </si>
  <si>
    <t>الدقهلية</t>
  </si>
  <si>
    <t>الشرقية</t>
  </si>
  <si>
    <t>جنوب سيناء</t>
  </si>
  <si>
    <t>الإسكندرية</t>
  </si>
  <si>
    <t>الجيزة</t>
  </si>
  <si>
    <t>المنوفية</t>
  </si>
  <si>
    <t>القليوبية</t>
  </si>
  <si>
    <t>الغربية</t>
  </si>
  <si>
    <t>قنا</t>
  </si>
  <si>
    <t>الوادي الجديد</t>
  </si>
  <si>
    <t>بورسعيد</t>
  </si>
  <si>
    <t>دمياط</t>
  </si>
  <si>
    <t>المنيا</t>
  </si>
  <si>
    <t>البحيرة</t>
  </si>
  <si>
    <t>كفر الشيخ</t>
  </si>
  <si>
    <t>سوهاج</t>
  </si>
  <si>
    <t>السويس</t>
  </si>
  <si>
    <t>رابط 5</t>
  </si>
  <si>
    <t>الحق في الحياة</t>
  </si>
  <si>
    <t>أنثى</t>
  </si>
  <si>
    <t>الفيوم</t>
  </si>
  <si>
    <t>أسيوط</t>
  </si>
  <si>
    <t>الأقصر</t>
  </si>
  <si>
    <t>أسوان</t>
  </si>
  <si>
    <t>شمال سيناء</t>
  </si>
  <si>
    <t>البحر الأحمر</t>
  </si>
  <si>
    <t>اعتصام ميداني</t>
  </si>
  <si>
    <t>مجال الناشطية</t>
  </si>
  <si>
    <t>السن</t>
  </si>
  <si>
    <t>بيانات قانونية وإجراءات قضائية</t>
  </si>
  <si>
    <t>إجراءات وتحركات</t>
  </si>
  <si>
    <t>لاحقة</t>
  </si>
  <si>
    <t>ذكر</t>
  </si>
  <si>
    <t>الجنسية</t>
  </si>
  <si>
    <t>مدة احتجاز غير قانوني</t>
  </si>
  <si>
    <t>أحكام وإجراءات قضائية سابقة</t>
  </si>
  <si>
    <t>أماكن احتجاز مر عليها</t>
  </si>
  <si>
    <t>مكان القبض</t>
  </si>
  <si>
    <t>تاريخ القبض / ضبط الواقعة القضائية</t>
  </si>
  <si>
    <t>سياسية</t>
  </si>
  <si>
    <t>الحق في السلامة الجسدية والنفسية</t>
  </si>
  <si>
    <t>حقوق اقتصادية واجتماعية</t>
  </si>
  <si>
    <t>عدالة جنائية</t>
  </si>
  <si>
    <t>حرية الإعلام</t>
  </si>
  <si>
    <t>اسم مميز/إعلامي للواقعة أو القضية المتصلة</t>
  </si>
  <si>
    <t>تصنيف محافظة الواقعة</t>
  </si>
  <si>
    <t>الإسكندرية ومطروح</t>
  </si>
  <si>
    <t>القاهرة الكبرى</t>
  </si>
  <si>
    <t>الإجمالي</t>
  </si>
  <si>
    <t>النسبة</t>
  </si>
  <si>
    <t>الصفة الاجتماعية</t>
  </si>
  <si>
    <t>IND4-0002</t>
  </si>
  <si>
    <t>IND4-0003</t>
  </si>
  <si>
    <t>IND4-0004</t>
  </si>
  <si>
    <t>IND4-0005</t>
  </si>
  <si>
    <t>IND4-0012</t>
  </si>
  <si>
    <t>IND4-0025</t>
  </si>
  <si>
    <t>IND4-0029</t>
  </si>
  <si>
    <t>IND4-0032</t>
  </si>
  <si>
    <t>IND4-0041</t>
  </si>
  <si>
    <t>IND4-0044</t>
  </si>
  <si>
    <t>IND4-0047</t>
  </si>
  <si>
    <t>IND4-0050</t>
  </si>
  <si>
    <t>IND4-0051</t>
  </si>
  <si>
    <t>IND4-0052</t>
  </si>
  <si>
    <t>IND4-0053</t>
  </si>
  <si>
    <t>IND4-0054</t>
  </si>
  <si>
    <t>IND4-0055</t>
  </si>
  <si>
    <t>IND4-0056</t>
  </si>
  <si>
    <t>المحافظة</t>
  </si>
  <si>
    <t>تظاهرة ميدانية</t>
  </si>
  <si>
    <t>إضراب عن العمل</t>
  </si>
  <si>
    <t>مسيرة ميدانية</t>
  </si>
  <si>
    <t>طلاب</t>
  </si>
  <si>
    <t>استهداف النساء</t>
  </si>
  <si>
    <t>استهداف القصر</t>
  </si>
  <si>
    <t>إعلامية</t>
  </si>
  <si>
    <t>مع مراعاة أن معيار العد هنا مختلف، حيث أن أي واقعة معينة قد تكون مُتصلة بأكثر من حق، وبالتالي إجمالي عدد مرات تكرار "الحق" أكبر من عدد الوقائع</t>
  </si>
  <si>
    <t>سياق ظرفي للواقعة</t>
  </si>
  <si>
    <t>نوع الواقعة</t>
  </si>
  <si>
    <t>كوم امبو</t>
  </si>
  <si>
    <t>الوراق</t>
  </si>
  <si>
    <t>ميدان المحافظه</t>
  </si>
  <si>
    <t>ميدان المؤسسه</t>
  </si>
  <si>
    <t>ميدان الساعه</t>
  </si>
  <si>
    <t>امام مبني محافظه الدقهليه</t>
  </si>
  <si>
    <t>العاشر من رمضان</t>
  </si>
  <si>
    <t>محطه رمسيس " الشهداء "</t>
  </si>
  <si>
    <t>اضراب عن العمل</t>
  </si>
  <si>
    <t>، احتجاجًا علي تدني الرواتب، والتمييز الذي يمارس ضدهم مقارنه باقرانهم في مكاتب ودول اخري</t>
  </si>
  <si>
    <t>العاملون في مكتب هيئه الاذاعه البريطانيه</t>
  </si>
  <si>
    <t>عشرات</t>
  </si>
  <si>
    <t>مكتب هيئه الاذاعه البريطانيه</t>
  </si>
  <si>
    <t>مطالبه</t>
  </si>
  <si>
    <t>النائب العام</t>
  </si>
  <si>
    <t>احتجاج</t>
  </si>
  <si>
    <t>قيام الجامعه باعلان نتائج متدنيه وسقوط معظم دفعه كليه الحقوق حسب طلاب من الدفعه</t>
  </si>
  <si>
    <t>طلاب كليه حقوق جامعه الاسكندريه</t>
  </si>
  <si>
    <t>عميد كليه الحقوق</t>
  </si>
  <si>
    <t>بالغاء قرار محافظ القاهره الذي يسمح بتعديل مخطط جراج روكسي باقامه محلات تجاريه واداريه اعلاه، بدلًا من عوده الحديقه التي كانت موجوده قبل حفر الموقع في 2016، وطالب السكان المحافظه بالالتزام بقرار لجنه «التنسيق الحضاري» باعاده الحديقه فوق المرحله الثانيه من الجراج، دون انشطه تجاري</t>
  </si>
  <si>
    <t>رئيس الجمهوريه ورئيس الوزراء</t>
  </si>
  <si>
    <t>السلطات المصريه</t>
  </si>
  <si>
    <t>احتجاجًا علي تدني الرواتب والتمييز الممارس ضد المصريين العاملين بالمكتب مقارنه بزملائهم الاجانب</t>
  </si>
  <si>
    <t>الكشف عن مكان احتجاز الصحفي كريم اسعد عضو فريق تحرير منصه متصدقش والتحقيق في اتهامات الاعتداء عليه وعلي زوجته واطلاق سراحه</t>
  </si>
  <si>
    <t>لجنه الحريات بنقابه الصحفيين</t>
  </si>
  <si>
    <t>تظاهره</t>
  </si>
  <si>
    <t>مطالبه بمستحقاتهم الماليه المتاخره في صندوق الزماله</t>
  </si>
  <si>
    <t>عمال شركه الحديد والصلب</t>
  </si>
  <si>
    <t>مئات</t>
  </si>
  <si>
    <t>الشركه القابضه للصناعات المعدنيه</t>
  </si>
  <si>
    <t>الاداره</t>
  </si>
  <si>
    <t>وقفه احتجاجيه</t>
  </si>
  <si>
    <t>التعسف الذي وقع عليهم من خلال فصل نصف العاملين بالشركه دون سابق انذار، وبدون دفع مستحقات العمال المفصولين</t>
  </si>
  <si>
    <t>عمال شركه هنكل مصر " برسيل "</t>
  </si>
  <si>
    <t>احتجاجًا علي تجاهل اداره الشركه لمطالبهم مرارًا وتكرارًا منذ شهر يوليو/تموز 2021، والخاصه بتعديل جدول الاجور بما يتناسب مع ارتفاع معدلات التضخم وما صاحبها من زياده الاسعار وغلاء المعيشه._x000D_
_x000D_
كما طالبوا بصرف حصتهم من الارباح السنويه بنسبه 10% وفق ما ينص عليه القانون، واعاده صرف بدل غلاء المعيشه الذي توقفت الاداره عن صرفه منذ يناير/كانون الثاني 2022، وتعديل منحه الاعياد بعدما تم تقليصها من 1000 الي 500 جنيه خلال ازمه كورونا</t>
  </si>
  <si>
    <t>عمال شركه نايل لينين جروب للمنسوجات</t>
  </si>
  <si>
    <t>شركه نايل لينين</t>
  </si>
  <si>
    <t>عمال شركه يونيفرسال للاجهزه الكهربائيه</t>
  </si>
  <si>
    <t>الاف</t>
  </si>
  <si>
    <t>اداره شركه يونيفرسال للاجهزه الكهربائيه</t>
  </si>
  <si>
    <t>وقفه تضامنيه</t>
  </si>
  <si>
    <t>دعما لفلسطين</t>
  </si>
  <si>
    <t>نشطاء سياسيين</t>
  </si>
  <si>
    <t>تضامنا مع فلسطين</t>
  </si>
  <si>
    <t>محامون</t>
  </si>
  <si>
    <t>بالضغط سياسيًا لتحقيق وقف فوري لاطلاق النار في قطاع غزه، وادخال المساعدات الانسانيه والطبيه للقطاع المُحاصر، وتوفير الحمايه لسكانه</t>
  </si>
  <si>
    <t>احزاب وقوي سياسيه مصريه</t>
  </si>
  <si>
    <t>الحكومه المصريه والحكومات العربيه</t>
  </si>
  <si>
    <t>دعم فلسطين</t>
  </si>
  <si>
    <t>تنديدا باحداث فلسطين، دعمًا لقرارات الرئيس السيسي</t>
  </si>
  <si>
    <t>دعم فلسطين وموقف الرئيس السيسي</t>
  </si>
  <si>
    <t xml:space="preserve"> دعمًا لفلسطين ومطلب الرئيس السيسي برفض تهجير الفلسطينيين ودعمًا للقضيه الفلسطينيه</t>
  </si>
  <si>
    <t>دعم القضيه الفلسطينيه</t>
  </si>
  <si>
    <t>دعم القضيه الفلسطينيه وحمايه الامن القومي المصري</t>
  </si>
  <si>
    <t>قوات الامن</t>
  </si>
  <si>
    <t>تضامنا مع اهالي غزه ضد العدوان الاسرائيلي</t>
  </si>
  <si>
    <t>الافراج الفوري عن متظاهري جمعه دعم فلسطين</t>
  </si>
  <si>
    <t>للاحتجاج علي عدم قبولهم في مسابقه لتعيين  30 الف معلم، بالرغم من اجتيازهم الاختبارات المعلنه من قبل الوزاره</t>
  </si>
  <si>
    <t>وزاره التربيه والتعليم</t>
  </si>
  <si>
    <t>فض بالقوه - احتجاز البعض</t>
  </si>
  <si>
    <t>بتصعيد الاجراءات ضد العدوان الاسرائيلي علي غزه، اذ دعت الحكومه المصريه لفتح معبر رفح من الجانب المصري، والسماح بدخول المساعدات الانسانيه، وعبور جرحي الاصابات الخطيره للعلاج في المستشفيات المصريه، وكذلك السماح للاطباء المصريين المتطوعين بالمرور الي مستشفيات غزه</t>
  </si>
  <si>
    <t>نقابه الصحفيين</t>
  </si>
  <si>
    <t>العوده مره اخري الي ما يُعرف بنظام "الورادي" (العمل لمده يوم 24 ساعه كامله، والراحه لمده يومين)، ووقف النظام الجديد حيث يعانون اشد المعاناه بسبب بعد المسافه بين العمل ومحل سكنهم</t>
  </si>
  <si>
    <t>العاملين بمترو انفاق القاهره الكبري</t>
  </si>
  <si>
    <t>وزير النقل المصري</t>
  </si>
  <si>
    <t>زياده مرتباتهم المتجمده منذ العام 2020</t>
  </si>
  <si>
    <t>شركه " كير سرفيس</t>
  </si>
  <si>
    <t>نص الحدث</t>
  </si>
  <si>
    <t>يبدا العاملون في مكتب بي بي سي القاهره، غدًا، اضرابًا عن العمل لمده ثلاثه ايام، وحتي يوم الخميس المقبل، احتجاجًا علي تدني الرواتب، والتمييز الذي يمارس ضدهم مقارنه باقرانهم في مكاتب ودول اخري. وقال مصدر في مكتب «بي بي سي» ان هذه الخطوه التصعيديه تاتي بعد ان تجاهلت الاداره في لندن المطالب التي سبق وتقدموا بها لتعديل مرتباتهم بعد التعويم الاخير للجنيه، الامر الذي فقدت معه دخولهم نصف قيمتها. واضاف المصدر، الذي طلب عدم الافصاح عن هويته، ان العاملين في مكتب القاهره سبق واضربوا عن العمل، في 14 يونيو الماضي، لمده يوم واحد، لكن الاداره واصلت تعنتها، مشيرًا الي انهم قرروا تفويض نقيب الصحفيين، خالد البلشي، للتفاوض والتحدث باسمهم. البلشي من جانبه قال لـ«مدي مصر» انه عقد، الخميس الماضي، لقاءً امتد لساعتين مع ممثلين لاداره «بي بي سي» في مكتب القاهره، بحضور الصحفيين، لكن ممثلي الاداره لم يقدموا جديدًا بخصوص مطالب صحفيي المكتب الواضحه، واكتفوا بالوعد بـ«دراسه الامر» والعوده برد من لندن بعد اسبوعين، ما اعتبره البلشي تسويفًا من جانبهم. ونشر البلشي بيانًا باسم المضربين، اكدوا فيه ان الاضراب التصعيدي ياتي احتجاجًا علي تدني الرواتب، وتدهور الاوضاع المعيشيه، فضلًا عن السلوك التمييزي الذي تتعمد الاداره في لندن انتهاجه ضد مكتب القاهره، في ما يخص السياسات الماليه. واضاف البيان: «فقدت رواتبنا ما يقرب من نصف قيمتها بسبب تراجع قيمه الجنيه المصري منذ مارس/ اذار من عام 2022. ومنذ ذلك الحين طالبنا الاداره مرارًا بتعديل رواتبنا واعاده النظر فيها. لكن مطالبنا قوبلت اما بالتجاهل، واما بعرض زيادات هزيله. في الوقت نفسه، اتخذت الاداره اجراءات لحل ازمات مشابهه في مكاتب اخري لها بالمنطقه فضلا عن وجود سلوك تمييزي مع مكاتب اخري في قواعد صرف الرواتب». المصدر من مكتب «بي بي سي» لفت الي ان كل الخيارات مفتوحه في مواجهه تعنت اداره «بي بي سي»، حتي الوصول لحل عن طريق التسويه او التفاوض. من جانبه، اشار نقيب الصحفيين الي انه ارسل مخاطبات لكل من نقابه الصحفيين البريطانيين، والاتحاد الدولي للصحفيين، لدعم اضراب العاملين غدا في «بي بي سي» القاهره. كانت نقابه الصحفيين البريطانيين اعلنت تضامنها مع الصحفيين المضربين بمكتب القاهره، بالتزامن مع الاضراب اﻷول، وطالبت الاداره البريطانيه باعاده النظر في سياسه الاجور الخاصه بهم، وهو ما سبق وفعله الاتحاد الدولي للصحفيين، معلنًا وقوفه الي جانب العاملين، ومنددًا باخفاق اداره «بي بي سي» في تعديل سياسه الرواتب بما يتماشي مع التخفيضات المستمره في قيمه العمله المحليه في مصر.</t>
  </si>
  <si>
    <t>مدي مصر - النشره اليوميه 16-7-2023</t>
  </si>
  <si>
    <t>احتج مئات الطلاب في كليه حقوق جامعه الاسكندريه علي قيام الجامعه باعلان نتائج متدنيه وسقوط معظم دفعه كليه الحقوق حسب طلاب من الدفعه. وعلي مر الايام الماضيه شهدت كليه الحقوق جامعه الاسكندريه تجمع لمئات الطلاب من كافه الفرق الدراسيه المختلفه احتجاجا علي نتائج الامتحانات ورسوب عدد كبير منهم وخروج اخرين بمواد دراسيه ووجود اخطاء في عمليه التصحيح. وكان محمد الفقي، عميد كليه الحقوق، اعلن في تصريحات صحفيه تشكيل لجنه لفحص تظلمات الطلاب، مؤكدا ان اي طالب له حق سيحصل عليه. واعلنت كليه الحقوق جامعه الاسكندريه الاثنين 24 يوليو، تشكيل لجنه للنظر في طلبات الطلاب، وعلي راسها اعاده تصحيح اوراق الطلاب الراسبين عقب تقديم طلب تظلم لاعاده التصحيح وتطبيق درجات الرافه. وذكر وكيل الكليه في تصريحات للطلاب عقب اجتماع مع عميد الكليه ومجموعه من الطلاب، ان تكون امتحانات الفصل الدراسي الاول من العام القادم بنظام ام سي كيو. واضاف انه سيتم تقديم تظلمات بدون اي رسوم وسيكون يوم الاربعاء علي موقع الكليه وتشكيل لجنه من الاساتذه في الكليه ذو خبره كبيره، وهذه اللجنه ستنظر في الطلبات اعاده تصحيح اوراق وجبر نص الدرجه وتطبيق قواعد لجنه الممتحنين وعوده الامتحانات mcq ومناقشه جميع طلبات الطلبه من اللجنه المختصه.</t>
  </si>
  <si>
    <t>https://www.facebook.com/sharkiaonline1/posts/pfbid02jEdqnrVaFsYCgePx7iRM9F7tjqSGKsPfPzRuf3XoQH8uxZ7mFL3ZLNJnar5FmpHSl</t>
  </si>
  <si>
    <t>دشّن عدد من سكان مصر الجديده حمله لجمع التوقيعات علي عريضه تطالب رئيس الجمهوريه ورئيس الوزراء بالغاء قرار محافظ القاهره الذي يسمح بتعديل مخطط جراج روكسي باقامه محلات تجاريه واداريه اعلاه، بدلًا من عوده الحديقه التي كانت موجوده قبل حفر الموقع في 2016، وطالب السكان المحافظه بالالتزام بقرار لجنه «التنسيق الحضاري» باعاده الحديقه فوق المرحله الثانيه من الجراج، دون انشطه تجاريه. كان محافظ القاهره اصدر، السبت الماضي، قرارًا بتعديل خطوط التنظيم المعتمده للحديقه اعلي جراج روكسي بحي مصر الجديده، واستخدام مساحتها لانشاء خدمات تجاريه لصالح المحافظه، بدلًا من تشجيرها كحديقه علي الارض وفق الخطه السابقه المعلنه للمشروع. وكيل لجنه الاسكان في البرلمان، النائب عن مصر الجديده، طارق شكري، بعد اثاره القضيه من جانب السكان، قال في مداخله تليفزيونيه ان قرار المحافظ جاء ضمن سياسه الدوله الساعيه لتحقيق التوازن المالي، نتيجه المتغيرات السعريه الكبيره، التي نتجت عن تخفيض قيمه العمله «حاجه تعوض التكلفه اللي ما بقتش في مقدور الشركات انها تنفذها بسبب الارتفاع في الاسعار»، وهو ما دفع المحافظه لتخصيص جزء من ارض المشروع، لعمل مبني اداري وتجاري، حسبما قال. هذا التخصيص بحسب شكري، رئيس مجلس اداره غرفه المطورين العقاريين باتحاد الصناعات، تضمن شرطين: الاول ان يتم البناء بنظام العماره الخضراء، مع زراعه السطح كحديقه، والثاني ان يتواءم التصميم مع طراز المنطقه. محافظه القاهره من جانبها اصدرت لاحقًا نفيًا لازاله حديقه غرناطه بميدان روكسي لانشاء جراج جديد، وهو نفي غير ذي صله، باعتبار ان احدًا لم يتحدث عن ازاله الحديقه المذكوره فيه، والتي سبق وطورتها شركه جراج روكسي وافتُتحت بالتزامن مع المرحله الاولي من الجراج، وهي مختلفه عن الحديقه التي يطالب اﻷهالي باستعادتها، وسبق ازالتها اثناء الحَفر لاقامه الجراج في 2016. في عريضتهم لجمع التوقيعات اعتبر السكان ان قرار المحافظ جاء بسبب فشل المرحله الاولي للمشروع من الناحيتين الاقتصاديه والعمليه، وان اقتراح انشاء محال تجاريه جديده في المرحله الثانيه من جراج روكسي كان لتعويض فشل المرحله الاولي وللمساعده في تشغيل الجراج بناء علي طلب من المستثمر الذي يديره. وافتتحت المرحله اﻷولي من جراج روكسي في 21 يوليو 2019 علي مساحه 5300م2، وبسعه 900 سياره، وكان مقدرًا ان تنتهي المرحله الثانيه في 2020، علي ان تعاد زراعه مسطح المرحلتين كحديقه كبيره، دون وجود اي ارتفاعات عن الارض سوي فتحات الدخول والخروج، وهو ما لم يحدث. منسق مبادره تراث مصر الجديده، شكري اسمر، قال لـ«مدي مصر»: «المشروع ده احنا معترضين عليه من 2016. وﻷنه لم يستغل بسبب بعده عن روكسي، المستثمر قال انه مش عارف يشغّل الجراج، وطلب يعمل محلات»، مستنكرًا اقامه محلات لتشغيل جراج اُقيم من اﻷصل لحل ازمه مروريه نتجت عن وجود محلات، بحسب ما اُعلن وقتها. ظهر اقتراح تحويل المرحله الثانيه من الجراج الي مبني تجاري في 2021، واوقفته اعتراضات الاهالي، وقرار لجنه «التنسيق الحضاري» باعاده الحديقه في مستوي الشارع دون وجود انشطه تجاريه. كان المتحدث باسم شركه الجراجات الذكيه قال في يونيو من العام الماضي ان المرحله الثانيه من الجراج لن تكون اوتوماتيكيه بشكل كبير مثل اﻷولي، بما يضمن تحقيق ارباح تفوق تكاليف التشغيل، لتلافي انخفاض ايرادات المرحله اﻷولي، التي ارجعها الي عدم تطبيق قانون المرور الذي يمنع انتظار السيارات خارج الجراجات، واشار المتحدث وقتها الي ان شركته قطعت شوطًا كبيرًا في استصدار تصاريح المرحله الثانيه. في قراره اﻷخير، اشترط محافظ القاهره استيفاء اشتراطات وموافقات لازمه من عده جهات لتنفيذ تعديل خطوط التنظيم، من بين تلك الجهات الجهاز القومي للتنسيق الحضاري، والذي كتبت عضوه مجلس ادارته، سهير حواس، عبر حسابها علي «فيسبوك» انها تامل «التزام محافظه القاهره بتلك القوانين والاشتراطات علما بان الانشطه التجاريه يسمح بها او ترفض طبقا لاشتراطات المنطقه كما يجب احترام المخطط التفصيلي الذي يتضمن توزيع الاستعمالات». بحسب ما اعلُن عند انشائه، فجراج روكسي هو احد استثمارات شركه كابيتال العربيه للتمويل، التابعه لشركه كابيتال العربيه القابضه الكويتيه، والتي يراس مجلس ادارتها محمود فراج، وهو حاليًا رئيس مجلس اداره شركه الجراجات الذكيه، المالكه لجراج روكسي، وسبق وعمل فراج مديرًا تنفيذيًا للحمله الانتخابيه لعبد الفتاح السيسي في 2014، قبل ان يعمل مديرًا تنفيذيًا للحمله الانتخابيه لقائمه في حب مصر، ورئيس غرفه عملياتها خلال الانتخابات البرلمانيه عام 2015، كما سبق له العمل منسقًا اعلاميًا لحمله الفريق احمد شفيق خلال انتخابات الرئاسه 2012. ــــــــــــــــــــــــــ</t>
  </si>
  <si>
    <t>مدي مصر - النشره اليوميه 1-8-2023</t>
  </si>
  <si>
    <t>بدا العاملون في مكتب «بي بي سي» القاهره، اليوم، اضرابهم الثالث والذي سيمتد لمده عشره ايام في خطوه تصعيديه احتجاجًا علي تدني الرواتب والتمييز الممارس ضد المصريين العاملين بالمكتب مقارنه بزملائهم الاجانب. نقيب الصحفيين خالد البلشي، اعلن امس دعم النقابه الكامل للصحفيين المضربين بمكتب القاهره ضد الاوضاع التمييزيه التي يتعرضون لها مطالبًا الجميع بالتضامن معهم، كما دعا كافه ضيوف «بي بي سي» لاعلان دعمهم لاضراب الزملاء في بدايه مداخلاتهم عبر البرامج المختلفه لتجاوز محاولات التعتيم علي الاضراب من جانب «بي بي سي». ونظم عاملو «بي بي سي» بالقاهره اضرابًا لمده يوم واحد في يونيو، الماضي، تبعه اضرابًا اخر لثلاثه ايام، في يوليو الماضي، ثم كان التصعيد الذي بدا اليوم في مواجهه التجاهل المتكرر من الاداره بلندن لمطالبهم. ويحتج عاملو « بي بي سي» بمكتب القاهره علي عدم تعديل رواتب المصريين من العاملين بالقاهره منذ 2020 رغم انخفاض قيمه الجنيه المصري عده مرات خلال تلك الفتره، مقابل زياده اجور موظفي «بي بي سي» في البلدان الاخري التي تعاني من ازمات عمله مماثله، مثل لبنان وتركيا</t>
  </si>
  <si>
    <t>مدي مصر النشره اليوميه 21-8-2023</t>
  </si>
  <si>
    <t>طالبت لجنه الحريات بنقابه الصحفيين بالافراج عن الصحفي كريم اسعد عضو فريق تحرير منصه “متصدقش” والذي تم القبض عليه فجر السبت، بعد ان تم مداهمه منزله والتعدي عليه وعلي زوجته بمدينه الشروق. كما طالبت اللجنه، حسب بيان اصدرته، السلطات الامنيه بالكشف عن مكان احتجازه والتحقيق في اتهامات الاعتداء عليه وعلي زوجته واطلاق سراحه.</t>
  </si>
  <si>
    <t>https://www.facebook.com/sharkiaonline1/posts/pfbid02kYs8RYwN6jMpNgwVzxruCp2Gchrf7fvyy2Rria4BDcRKMkMpiDJ8Jrk8CpL7ySyal</t>
  </si>
  <si>
    <t>تظاهر العشرات من عمال شركه الحديد والصلب، من المحالين للمعاش قبل تصفيه الشركه، للمره الثانيه علي التوالي، للمطالبه بمستحقاتهم الماليه المتاخره في صندوق الزماله. وسبق ان نظم العمال تظاهره مشابهه في الخامس من يوليو الماضي، امام مقر الشركه القابضه للصناعات المعدنيه، للمطالبه بصرف مستحقاتهم المتبقيه في صندوق الزماله. واستدعت اداره الشركه القابضه قوات الشرطه لاجبار العمال علي الانصراف من امام الشركه والذهاب الي وزاره قطاع الاعمال لبحث شكواهم.</t>
  </si>
  <si>
    <t>https://www.facebook.com/sharkiaonline1/posts/pfbid0RQdpsDZZtPtE3tZyiGTLjMGNS9TH2AuH3SsNJ4MbdeEbfUdbgNLGVcwE1WQ4pRaJl</t>
  </si>
  <si>
    <t>https://www.facebook.com/ctuws/posts/pfbid0pQKrD8h939kv49Lc1oktWhbiEGrJEB7cpcDeMzjbH8MjUciCLvamwTBHhz7Gyhmpl</t>
  </si>
  <si>
    <t>https://www.facebook.com/cfjusticeorg/posts/pfbid02J3y4kLrs4MctWYt7fwTB2M92Yn3zqz9x2GWE37PLX14MFdVvdkQzD5SeSKPorJwbl</t>
  </si>
  <si>
    <t>https://www.facebook.com/RevSoc.me/posts/pfbid028Y1AxMmB1hEho8vFQtp4wityRYfUwA2oXg7xDRNAe6L8NBLvMomtowwEtMroUfG2l</t>
  </si>
  <si>
    <t>عمال شركه هنكل مصر "برسيل" ينظمون وقفه احتجاجيه، امام مقر الشركه بمدينه دمنهور بمحافظه البحيره؛ وذلك بسبب التعسف الذي وقع عليهم من خلال فصل نصف العاملين بالشركه دون سابق انذار، وبدون دفع مستحقات العمال المفصولين. تدعو "لجنه العداله" وزاره القوي العامله المصريه للتدخل لحل مشكلات العاملين في شركه "هنكل مصر"، والوقوف علي سبب الفصل التعسفي لاكثر من نصف العاملين بالشركه دون انذار وبدون دفع مستحقاتهم، كما تطالب اللجنه المسؤولين بالشركه بالتعامل بايجابيه مع مطالب العمال المشروعه ومنحهم حقوقهم الماليه والانسانيه</t>
  </si>
  <si>
    <t>https://www.facebook.com/cfjusticeorg/posts/pfbid09EY8YULSw769scBSoTA6Uuc1A1mt64rCaZTLaqNECZgr3MNZUHvcj4iT4WvMuB4Al</t>
  </si>
  <si>
    <t>بدا عمال شركه نايل لينين جروب للمنسوجات بالعامريه في الاسكندريه، مساء امس الاربعاء، اضرابًا عن العمل احتجاجًا علي تجاهل اداره الشركه لمطالبهم مرارًا وتكرارًا منذ شهر يوليو/تموز 2021، والخاصه بتعديل جدول الاجور بما يتناسب مع ارتفاع معدلات التضخم وما صاحبها من زياده الاسعار وغلاء المعيشه. كما طالبوا بصرف حصتهم من الارباح السنويه بنسبه 10% وفق ما ينص عليه القانون، واعاده صرف بدل غلاء المعيشه الذي توقفت الاداره عن صرفه منذ يناير/كانون الثاني 2022، وتعديل منحه الاعياد بعدما تم تقليصها من 1000 الي 500 جنيه خلال ازمه كورونا. وقال احد العمال المضربين في حديثه لـ المنصه ان الاجور لم تصل الي الحد الادني الذي اقرته الدوله؛ اي اقل من 3 الاف جنيه، وهو مبلغ لا يسمح للعمال بالوفاء بالتزامات اسرهم في ظل الغلاء. واضاف ان الشركه خصمت من منحه الاعياد خلال جائحه كورونا، وتفهمنا الوضع وقتها، لكن الامر استمر حتي الان بدون مبرر، كما لم تصرف لنا ارباحًا سنويه منذ عام 2022، ولم تعرض الميزانيه حتي الان ليتم صرفها، وتوقفت عن صرف منحه غلاء المعيشه منذ 2021، لتضع العمال في مازق بسبب تدني الاجور. وكان رئيس الوزراء المصري مصطفي مدبولي، اعلن في 20 يوليو/تموز الماضي عن اقرار حزمه جديده للحمايه الاجتماعيه في البلاد بقيمه 67 مليار جنيه؛ تتضمن رفع الحد الادني للاجور في مصر الي 3 الاف جنيه شهريًا. فيما تضمنت مطالب العمال ايضًا تعليق لائحه الجزاءات في مكان واضح بالمصانع وفقًا لما ينص عليه القانون، وتوريد اشتراكات العمال في اللجنه النقابيه التي قامت الاداره باقتطاعها من اجورهم، ولم توردها للنقابه حتي الان، بحسب العامل نفسه. فيما اعلنت دار الخدمات النقابه والعماليه، في بيان، تضامنها الكامل مع عمال شركه نايل لينين جروب ولجنتهم النقابيه، مناشده كافه القوي العماليه والديمقراطيه التضامن مع مطالبهم العادله المشروعه، وداعيه اداره الشركه للاستجابه للمطالب وعدم التعسف مع العمال علي اي نحو. وحذرت الدار مجددًا من خطوره تجاهل اصحاب العمل لمطالب العمال، والامتناع عن التفاوض بشانها، والتنصل من اداء حقوقهم تحت مبررات اثار جائحه كورونا او ما شابهها، علي الاخص، اذا كانت الاوضاع الاقتصاديه للشركات تدحض هذه المبررات؛ كما هو حال شركه نايل لينين جروب وصادراتها من المنتجات.</t>
  </si>
  <si>
    <t>https://manassa.news/news-bulletin/13462?fbclid=IwAR1Xuf6z918wgQwzYSCp_VDdBaudQR6_qSOtJ93FP978A4MZ-Wwtp-2CxxM</t>
  </si>
  <si>
    <t>https://www.facebook.com/RevSoc.me/posts/pfbid02qhSpSt2J6tQiNJYWMZDTxrjn7TuRL5EhVjSxURuhKGMY8NZ5oahW3pkibWszEVvgl</t>
  </si>
  <si>
    <t>استمرار اضراب نايل لينين لليوم الثالث تجمع العمال امام المصنع صباح اليوم للتاكيد علي مطالبهم، ويذكر ان مسؤول امني طلب من العمال الالتزام بالاضراب داخل المصنع، وذلك بعد ايقاف 15 عامل تعسفياً يوم الخميس الماضي بزعم تحريضهم علي الاضراب. وكانت مطالب عمال نايل لينين -صرف ال10% ارباح التي حددها القانون من الارباح السنويه. -اعاده صرف بدل غلاء المعيشه المتوقف من يناير 2022. -النظر في تعديل جدول الاجور لكل العاملين بما يتناسب مع ارتفاع نسب التضخم. -توقف الاداره عن خصم 50%من قيمه منح المناسبات علي خلفيه جائحه كورونا. - تعليق لائحه الجزاءات بمكان واضح بالمصانع.</t>
  </si>
  <si>
    <t>https://www.facebook.com/RevSoc.me/posts/pfbid02ZDkMXLLXwKwwYyyE7fs4yfDQDtXuxiUQwna1NQyNwFriDrWYQ4hvr74VjPgm86rPl</t>
  </si>
  <si>
    <t>استمرار اضراب العاملين بنايل لينين، والاداره ترد بتوجيه انذار بالفصل لعدد من العمال، لارهابهم ودفعهم لفض الاضراب عن العمل المتواصل منذ الاربعاء الماضي. وجهت اداره شركه لينين جروب  انذارات بالفصل ل 131 عاملًا، ومن جهتهم اكد العمال بقياده اللجنه النقابيه المستقله بالشركه مواصله الاضراب لحين الاستجابه لمطالبهم. يذكر ان الاحد الماضي شهد تدخل قوات الامن لمنع العمال من الاعتصام بشارع المصانع في المنطقه الحره بالاسكندريه، واجبار العمال علي الاعتصام داخل احد المصانع التي قام الامن بفتحها بعد اغلاقها من قبل اداره الشركه خوفًا من انتقال الاحتجاجات الي عمال مصانع المنطقه الحره الاخري في ظل حاله الاحتقان لدي الجماهير الشعبيه من جراء ارتفاع الاسعار وموسم دخول المدارس.</t>
  </si>
  <si>
    <t>https://www.facebook.com/RevSoc.me/posts/pfbid0TVRTgbwQW2rPn7tHBJ1fE2x28Hxz1K4CM3eJjHtZLp7QteRRqxfigHNUi157ZeLal</t>
  </si>
  <si>
    <t>هتفوا "عايزين صاحبها.. هو اللي خربها" عمال يونيفرسال يواصلون الاضراب عن العمل لصرف مستحقاتهم المتاخره واصل عمال شركه يونيفرسال للاجهزه الكهربائيه بمدينه السادس من اكتوبر ،2500 عامل، الاحد، 8 اكتوبر، اضرابهم عن العمل احتجاجًا علي عدم التزام الاداره بصرف مستحقاتهم الماليه المتاخره. وظهر عمال يونيفرسال في فيديو ارسلوه لـوسائل الاعلام، وهم يلتفون حول باب الشركه من الداخل، ويهتفون "يا اللي بتسال احنا مين.. احنا عمال مظلومين .. عايزين صاحبها.. هو اللي خربها - حقي.. حقي - وواحد اتنين.. الجيش المصري فين". كانت الاداره قد عرضت علي العمال يوم الاربعاء 4 اكتوبر صرف الاجور المتاخره (اربعه شهور ونصف) بواقع صرف ربع شهر مع كل راتب شهري بدايه من شهر اكتوبر2023، ولكن العمال رفضوا عرض الاداره واعلنوا مواصله الاضراب. وبدا العمال الاضراب يوم الثلاثاء 3 اكتوبر، احتجاجا علي تاخر صرف راتب شهر يوليو، والذي كان مقررا ان يتم صرفه يوم 5 اغسطس، كما فوجئ العاملون بان الاداره تقوم بصرف 500 جنيه فقط من اجر يوليو. بينما كان من المفترض ان تقوم بصرف اجر شهر اغسطس كاملًا . هذا ومازالت اداره شركه يونيفرسال ترفض التفاوض مع العمال، وفي الوقت الذي مازال مكتب عمل مدينه السادس من اكتوبر يقوم بدور المتفرج ومن المتوقع ان يتوجه وفد من العمال المضربين للتقدم بشكوي لمكتب العمل. واستجاب العمال لمطالبات رجال الشرطه الاربعاء الماضي، بالتجمع داخل اسوار الشركه وعدم التجمهر امام البوابه الخارجيه. وكانت قوه من الامن تواجدت الثلاثاء، وصباح الاربعاء امام بوابه الشركه، فيما اكدت القيادات الشرطيه المتواجده، في حديثها للعمال علي ان الغرض من تواجدهم هو الحفاظ علي الامن وسير حركه المرور، وانهم يقفون علي الحياد. واكد العمال في مذكره ارسلوها للصحافه ان مطالبهم تتركز في صرف اجر شهر يوليو كاملاً، و صرف اجر شهر اغسطس كاملاً، وصرف الاربعه اشهر ونصف المتراكمه للعمال بواقع، نصف شهر من اجر سبتمبر 2020، وشهرين من اجور 2022، وشهري يوليو واغسطس من 2023، و صرف حوافز ثلاث سنوات متصله منذ 2021، وصرف بدل طبيعه عمل خمس سنوات متصله منذ عام 2019. بقلم: طاهر الشيخ</t>
  </si>
  <si>
    <t>https://www.facebook.com/RevSoc.me/posts/pfbid0axzCrRsmyFB5GF4SWZ5mB9XhjTvoArh5q7SuPUZfUNEBYxPjtqkfmNjnGyJ8EAEGl</t>
  </si>
  <si>
    <t>مسيره في الجامعه الامريكيه - مصر الان دعمًا لفلسطين.</t>
  </si>
  <si>
    <t>https://www.facebook.com/watch/?v=1502310880518281</t>
  </si>
  <si>
    <t>من جزيره الوراق في القاهره الان مظاهرات تضامنًا مع فلسطين</t>
  </si>
  <si>
    <t>https://www.facebook.com/watch/?v=342824491958594</t>
  </si>
  <si>
    <t>من المنصوريه في الجيزه منذ قليل مظاهرات تضامنًا مع فلسطين</t>
  </si>
  <si>
    <t>https://www.facebook.com/watch/?v=1003320397614624</t>
  </si>
  <si>
    <t>وقفه تضامنيه مع الشعب الفلسطيني منذ قليل امام نقابه المحامين</t>
  </si>
  <si>
    <t>https://www.facebook.com/RevSoc.me/posts/pfbid0znvyRkeoiVCEaWoVNzZEg6pAzqQaqUCNnpiaY3PsSigTrG64TdnAT8x29tFxxAvql</t>
  </si>
  <si>
    <t>اصدرت احزاب وقوي سياسيه مصريه، امس، بيانًا، طالبت فيه الحكومه المصريه والحكومات العربيه بالضغط سياسيًا لتحقيق وقف فوري لاطلاق النار في قطاع غزه، وادخال المساعدات الانسانيه والطبيه للقطاع المُحاصر، وتوفير الحمايه لسكانه. البيان الذي كان من بين الموقعين عليه احزاب: المصري الديمقراطي الاجتماعي، والتحالف الشعبي، والدستور، والكرامه، والمحافظين، والعيش والحريه، والاشتراكي المصري، ومصر الحريه، دعا الحكومه المصريه لاجهاض مخطط الاداره اﻷمريكيه لتهجير سكان غزه قسريًا، ورفض الرضوخ لضغوط واجراءات الحكومات الغربيه. القوي السياسيه قالت في بيانها ان اسرائيل تنوي تنفيذ نكبه اخري، بتهجير قسري جديد للشعب الفلسطيني كما حدث عام 1948، وذلك عبر الضغط لتهجير سكان شمال غزه، والضغط علي الحكومه المصريه لانشاء ممر انساني، لدفع الفلسطينيين لمغادره اراضيهم. ومن مطالبه الحكومات لمخاطبه الجماهير، وبعد يوم واحد من الوقفه التي احتضنتها نقابه المحامين، والمؤتمر الذي عقدته نقابه الصحفيين، للتضامن مع الفلسطينيين والتنديد بممارسات الاحتلال الاسرائيلي، دعت مجموعه «صحفيات مصريات» لوقفه احتجاجيه نسائيه علي سلم نقابه الصحفيين، بالوان علم فلسطين، في السادسه مساء الخميس المقبل.</t>
  </si>
  <si>
    <t>مدي مصر - النشره اليوميه 17-10-2023</t>
  </si>
  <si>
    <t>⛔️ #اخبار_سيناء | #عاجل | بمشاركه رئيس جامعه سوهاج واعضاء هيئه التدريس واكثر من 30 الف طالب.. مسيره تضامنيه مع القضيه .الفلسطينيه لدعم اهالي غزه</t>
  </si>
  <si>
    <t>https://www.facebook.com/Sinai.News/posts/pfbid0BcZXa16SyM2ifvYTcS98ifF3pfkuwU9LLoYaW5mawD9gC8fejTzbq2x7GcSeuaBjl</t>
  </si>
  <si>
    <t>وقفه احتجاجيه لطلاب جامعه الفيوم دعمًا لفلسطين</t>
  </si>
  <si>
    <t>https://www.facebook.com/watch/?v=335859635606877</t>
  </si>
  <si>
    <t>مظاهرات لطلاب جامعه المنصوره دعمًا لفلسطين</t>
  </si>
  <si>
    <t>https://www.facebook.com/watch/?v=240389445690416</t>
  </si>
  <si>
    <t>مظاهرات لطلاب جامعه الاسكندريه دعمًا لفلسطين</t>
  </si>
  <si>
    <t>https://www.facebook.com/watch/?v=198432453277372</t>
  </si>
  <si>
    <t>مظاهرات لطلاب جامعه المنيا دعمًا لفلسطين</t>
  </si>
  <si>
    <t>https://www.facebook.com/watch/?v=2280283875491657</t>
  </si>
  <si>
    <t>#اخبار_سيناء | مظاهرات بميدان المحافظه في الدقهليه تنديدا باحداث فلسطين، دعمًا لقرارات الرئيس السيسي.</t>
  </si>
  <si>
    <t>https://www.facebook.com/Sinai.News/posts/pfbid02sU6rYSv3QfPFDQsoAbf2KrY98qCFYvT4KyC7GKJnbro8HSn5i9eLuo5tW3fSGg8Ll</t>
  </si>
  <si>
    <t>⛔️ #اخبار_سيناء | مسيره حاشده بميدان المؤسسه بشبرا الخيمه لدعم فلسطين وموقف الرئيس السيسي وفقًا لموقع اليوم السابع.</t>
  </si>
  <si>
    <t>https://www.facebook.com/Sinai.News/posts/pfbid07BvAYVpyTpJEwYAHAVPDEcfrGHac6HcGkqEf4i6CFSYxuARvwQzuDyNFQ7avojMyl</t>
  </si>
  <si>
    <t>⛔️ #اخبار_سيناء | #عاجل | العريش الان.. بدء توافد المئات من المواطنين الي ميدان الساعه في مدينه العريش دعمًا لفلسطين ومطلب الرئيس السيسي برفض تهجير الفلسطينيين ودعمًا للقضيه الفلسطينيه.</t>
  </si>
  <si>
    <t>https://www.facebook.com/Sinai.News/posts/pfbid04d4fnG8A6aDGPebQbgJU12SN2UbkcGLaTAvxc7kgxFn2tz59neJP8m7HFRHyiBmql</t>
  </si>
  <si>
    <t>⛔️ #اخبار_سيناء | المهندس احمد عثمان عضو مجلس النواب وسط مواطنين الاسماعيليه في مظاهرات دعم القضيه الفلسtينيه الان.</t>
  </si>
  <si>
    <t>https://www.facebook.com/Sinai.News/posts/pfbid02nCrobzRxciL36tXUhzRDPfpuNoRTrAAdt94rsAwSTpwxZf4cvdiQcmGp62UuixWMl</t>
  </si>
  <si>
    <t xml:space="preserve">مظاهرات في المنصوره امام مبني محافظه الدقهليه دعمًا لفلسطين_x000D_
</t>
  </si>
  <si>
    <t>https://www.facebook.com/RevSoc.me/posts/pfbid0SGew4WWYkzB2qPzTn6qQZkCpyoexLx6sPGmbWa57YYMSsr4LBgArhvne5HQzumLbl</t>
  </si>
  <si>
    <t>من امام نقابه الصحفيين الان تضامنًا مع غزه</t>
  </si>
  <si>
    <t>https://www.facebook.com/watch/?v=2644095062426327</t>
  </si>
  <si>
    <t>من وقفه ميدان الساعه في دمياط تضامنًا مع فلسطين الان.. من دمياط لفلسطين، تسقط تسقط اسرائيل</t>
  </si>
  <si>
    <t>https://www.facebook.com/watch/?v=855993752634293</t>
  </si>
  <si>
    <t>وقفات احتجاجيه في الجامعه الامريكيه بالقاهره الان دعما لفلسطين</t>
  </si>
  <si>
    <t>https://www.facebook.com/watch/?v=1023122129017251</t>
  </si>
  <si>
    <t>القت قوات الامن مساء امس السبت القبض علي 5 اشخاص من بيوتهم، ممن تظاهروا في ميدان التحرير الجمعه الماضيه ليضافوا الي 44 قبض عليهم من الميدان علي خلفيه مشاركتهم في مظاهرات دعم فلسطين، بحسب المحامي الحقوقي خالد علي، في حديث لـ المنصه، في وقت اشار علي الي ظهور بعضهم امام نيابه امن الدوله في بوست علي صفحته. وكان علي اعلن القبض علي 43 متظاهرًا من التحرير، قبل ان يعود مساء امس ويصحح العدد الي 44. واشار علي الي انه بعد حمله القبض من المنازل امس، يرتفع عدد المقبوض عليهم في القاهره والاسكندريه الي 114 شخصًا بعد تظاهرات الجمعه، باجمالي 109 متظاهرًا يوم الجمعه، 44 منهم بالقاهره و65 بالاسكندريه، يضاف اليهم الخمسه الذين قبض عليهم امس السبت. في الوقت ذاته اكد عضو بالحمله الانتخابيه للسياسي احمد الطنطاوي، طلب عدم ذكر اسمه، لـ المنصه، ان الخمسه المقبوض عليهم امس، بينهم اربعه من حمله الطنطاوي، فيما اكتفت الحمله بالاعلان عن القبض علي شخص واحد منها من منزله؛ وهو عضو هيئه مكتب الحمله الانتخابيه وامين الشباب، بيشوي توفيق سعد بولس. وشهدت ميادين مصر، الجمعه، نوعين من التظاهرات لدعم القضيه الفلسطينيه، بعضها رتبت لها وحشدتها مؤسسات الدوله لمنح "تفويض" للرئيس في كل ما يخص دعم القضيه الفلسطينيه وحمايه الامن القومي المصري، واخري خرجت بدعوات شعبيه، واستقرت في ميدان التحرير، مردده هتافات من بينها "المظاهره بجد مش تفويض لحد". في غضون ذلك، تروي صباح فواز وهي والده الطالب محمد علي ابو المجد الذي قبض عليه امس من منزله،  انها وابنها الطالب في السنه الرابعه بكليه الشريعه والقانون، شاركوا في مظاهرات الجمعه "نزلت انا وابني عند مسجد مصطفي محمود رافضين المجازر"، مشيره الي انها عادت هي وعلي الي المنزل في بولاق الدكرور "رجعنا البيت عادي مافيش اي حاجه". واضافت انه في السابعه والنصف من مساء السبت، "كان بيتفرج علي ماتش الزمالك خبطوا عليه وخدوه"، مؤكده "المحامي سال عليه في القسم اللي احنا تبعه قالوا مش موجود". واسترسلت "قلقانه من الاختفاء القسري، عايزه اعرف ابني فين"، مؤكده ان ابنها لم يكن عضوًا في حمله او حزب. وحول اسباب القبض علي ابنها تحديدًا ضمن خمسه فقط من بين الاف المتظاهرين، قالت "مش عارفه بس الناس شالته علي اكتافها وكان بيهتف في مصطفي محمود وكان رافض التفويض قال "تفويض مين يا عم.. فلسطين اهم". في غضون ذلك، قال خالد علي لـ المنصه، ان الاقسام مستمره في انكار وجود المقبوض عليهم لديها، موضحًا انه هو و "جبهه الدفاع عن متظاهري مصر" سالوا حتي الان في "اقسام قصر النيل، عابدين، الموسكي، السيده زينب، الجماليه والدرب الاحمر". واضاف علي في بوست علي فيسبوك، ان "الشباب اللي تم القبض عليهم في المظاهرات لدعم فلسطين موجودين بنيابه امن الدوله، لسه منعرفش بشكل دقيق الاعداد ولا الاسماء". واشار الي ان "الزملاء المحامين بجبهه الدفاع عن متظاهري مصر كلهم في الطريق للنيابه، وهينشروا كل المعلومات لطمئنه كل الاسر". وكان مدير المفوضيه المصريه للحقوق والحريات، محمد لطفي، رجح في تصريح لـ المنصه، في وقت مبكر من اليوم، نقل الشباب المتظاهرين "لمعسكرات قوات امن او امن مركزي او في الامن الوطني"، لافتًا الي ان ذلك لا يؤشر علي احتماليه نزولهم علي ذمه قضايا جديده من عدمه، "القرار هيكون سياسي". وفي الاسكندريه، قال علي لـ المنصه، ان المقبوض عليهم هناك "بداو ا يطلعوهم"، موضحًا "مانعرفش عدد الناس اللي خرجت واللي لسه محجوزين.. لحد الفجر الاهالي بيقولوا بيخرجوا".</t>
  </si>
  <si>
    <t>https://manassa.news/news-bulletin/14114?fbclid=IwAR2FCURGCs2dnwE30O0pr-yw83zf17oj5iIkIaKVjMeipa2vEF6_HZS3Nvk</t>
  </si>
  <si>
    <t>نفديك يا اقصي.. وقفه بمدينه العاشر من رمضان تضامنًا مع اهالي غزه ضد العدوان الاسرائيلي</t>
  </si>
  <si>
    <t>https://www.facebook.com/watch/?v=1472056880313670</t>
  </si>
  <si>
    <t>https://www.facebook.com/watch/?v=1258072438924122</t>
  </si>
  <si>
    <t>انطلاق مسيره للتضامن مع غزه من مسجد الازهر</t>
  </si>
  <si>
    <t>https://www.facebook.com/watch/?v=201082966349601</t>
  </si>
  <si>
    <t>https://www.facebook.com/watch/?v=298828286340400</t>
  </si>
  <si>
    <t>طالبت احزاب وقوي سياسيه بالافراج الفوري عن متظاهري جمعه دعم فلسطين، مؤكدين ان ما حدث "يمثل استفزازًا لمشاعر الالاف من المصريين"، في وقت اعلن المحامي خالد علي ارتفاع عدد المقبوض عليهم في الاسكندريه والقاهره الي 114 معتقلًا، بعد القبض علي خمسه من متظاهري التحرير من بيوتهم. واعتبرت حمله المرشح الرئاسي المحتمل فريد زهران، في بيان لها عبر تطبيق واتساب، ان القبض علي المتظاهرين يمثل تراجعًا ملحوظًا "عن النهج والوعود التي قطعتها السلطه التنفيذيه علي نفسها، سواء في مرحله الاعداد للحوار الوطني او عبر جلساته المفتوحه والمغلقه". ولفتت الي ان القوي الديمقراطيه داخل الحركه المدنيه وخارجها شاركت في الحوار "بوصفه من الممكن ان يكون خطوه في اتجاه الانفراج الديمقراطي، ترفع فيها القيود عن العمل السياسي، وتتخذ قرارات تعيد للمجال العام اعتباره". واشارت الحمله الي ان "هناك دلائل واضحه علي ان هناك اصرار من بعض الجهات والاجهزه داخل السلطه التنفيذيه، علي وقف هذا المسار واجهاض ايه محاوله للتغيير السلمي الامن وفتح افاق تضمن عدم حدوث اي انفجار لا يمكن لاي عاقل ان يؤيده". وحذرت الحمله من ان هذه الممارسات "تقوي من خطابات عدميه ومدمره"، و"قد تفضي الي مشهد انتخابات رئاسيه هزيل، قد لا يشارك فيها احد". وطالبت الحركه المدنيه في بيان لها امس، الافراج الفوري عن كل من تم القبض عليهم "حفاظًا علي روح التضامن الوطني بين جموع المصريين المتضامنين مع فلسطين واهلنا في غزه"، مؤكده ان "كل التظاهرات علي مدي الايام الماضيه التزمت  السلميه". ومن جانبه اكد حزب المحافظين ان المتظاهرين قاموا بحقهم في الاحتجاج السلمي تضامنا مع الشعب الفلسطيني، خاصه بعد فتح الميادين بالكامل من جانب الحكومه لحريه التظاهر، مطالبًا بالافراج العاجل والفوري عن كل المتظاهرين. والقت قوات الامن مساء امس السبت القبض علي 5 اشخاص من بيوتهم، ممن تظاهروا في ميدان التحرير الجمعه الماضيه ليضافوا الي 44 قبض عليهم من الميدان علي خلفيه مشاركتهم في مظاهرات دعم فلسطين، بحسب المحامي الحقوقي خالد علي، في حديث لـ المنصه، في وقت اشار علي الي ظهور بعضهم امام نيابه امن الدوله في بوست علي صفحته. واشار علي الي انه بعد حمله القبض من المنازل امس، يرتفع عدد المقبوض عليهم في القاهره والاسكندريه الي 114 شخصًا بعد تظاهرات الجمعه، باجمالي 109 متظاهرًا يوم الجمعه، 44 منهم بالقاهره و65 بالاسكندريه، يضاف اليهم الخمسه الذين قبض عليهم امس.</t>
  </si>
  <si>
    <t>مدي مصر - النشره اليوميه 26-10-2023</t>
  </si>
  <si>
    <t>وقفه تضامنيه مع غزه، في نقابه المحامين بشارع رمسيس.</t>
  </si>
  <si>
    <t>https://www.facebook.com/watch/?v=700794731933402</t>
  </si>
  <si>
    <t>وقفه تضامنيه مع غزه، في نقابه المحامين بدمياط.</t>
  </si>
  <si>
    <t>https://www.facebook.com/watch/?v=1078332946509685</t>
  </si>
  <si>
    <t>طالبت نقابه الصحفيين، امس، بتصعيد الاجراءات ضد العدوان الاسرائيلي علي غزه، اذ دعت الحكومه المصريه لفتح معبر رفح من الجانب المصري، والسماح بدخول المساعدات الانسانيه، وعبور جرحي الاصابات الخطيره للعلاج في المستشفيات المصريه، وكذلك السماح للاطباء المصريين المتطوعين بالمرور الي مستشفيات غزه. النقابه دعت كذلك للسماح للجماهير العربيه بالتظاهر تعبيرًا عن غضبهم، واعلان الحداد العام حتي توقف العدوان، وقطع العلاقات الدبلوماسيه مع اسرائيل، وسحب الدول العربيه سفراءها من تل ابيب، وطرد السفراء الاسرائيليين. ودعت النقابه ايضًا الي مراجعه كافه الاتفاقيات مع اسرائيل، والبدء في عرض الاتفاقيات والمعاهدات الموقَّعه بين اسرائيل والدول العربيه لاستفتاءات شعبيه، فضلًا عن الدعوه الي عقد قمه عربيه عاجله، لبحث خفض مستوي البعثات الدبلوماسيه مع الدول الداعمه للعدوان، وخفض انتاج البترول والغاز. وطالبت النقابه بالتوجه الي محكمه العدل الدوليه لاتخاذ الاجراءات اللازمه لملاحقه رئيس الوزراء الاسرائيلي وقاده جيشه بوصفهم مجرمي حرب، ومحاكمتهم علي المذابح المروِّعه في قطاع غزه وسائر الاراضي الفلسطينيه.</t>
  </si>
  <si>
    <t>مدي مصر - النشره اليوميه 1-11-2023</t>
  </si>
  <si>
    <t>عدد من العاملين بمترو انفاق القاهره الكبري، قاموا الاحد الموافق 5 نوفمبر/ تشرين الثاني، بتنظيم وقفه احتجاجيه؛ بمحطه رمسيس “الشهداء”؛ لمطالبه وزير النقل المصري، الفريق كامل الوزير، بالعوده مره اخري الي ما يُعرف بنظام "الورادي" (العمل لمده يوم 24 ساعه كامله، والراحه لمده يومين)، ووقف النظام الجديد حيث يعانون اشد المعاناه بسبب بعد المسافه بين العمل ومحل سكنهم. "لجنه العداله" تدعم مطالب العاملين بمترو انفاق القاهره الكبري، وتدعو الوزير المصري، كامل الوزير، للالتزام بالمواثيق والعهود الدوليه الموقعه عليها مصر، والقوانين المحليه التي تحدد ساعات العمل. كما تدعو اللجنه الوزير المصري للتعاطي المرن بشكل كاف مع مطالب العاملين في عدد ساعات العمل الخاصه بهم وفقًا لظروفهم المعيشيه، مع الحرص علي عدم تحميلهم مزيدًا من الاعباء المعيشيه والماديه. للمزيد: https://bit.ly/47EPHI5 #لجنه_العداله</t>
  </si>
  <si>
    <t>https://www.facebook.com/cfjusticeorg/posts/pfbid0kb4p5mEqzvKNTWFS2R47YxkDxfoMAS2RzzWhMznehiV9JZinn1u2TqgFDzjKch3Ll</t>
  </si>
  <si>
    <t>اضراب عمال شركه " كير سرفيس" عن العمل بدا اليوم الاحد 26 نوفمبر 2023، اضراب 400 عامل من شركه "كير سرفيس " العاملين بمعسكر قوات حفظ السلام بمدينتي شرم الشيخ والشيخ زويد اضراباً عن العمل والاعتصام حتي تحقيق مطالبهم بزياده مرتباتهم المتجمده منذ العام 2020. وقد ادي ذلك الي تدني قدرتهم الشرائيه وبالتالي ظروفهم المعيشيه بعد ان وصل المعدل السنوي للتضخم الاساسي الي 41٪ بحسب موقع البنك المركزي المصري في يوليو 2023، بمعني هبوط مرتباتهم بنفس المعدل. ويطالب العمال ايضاً بوقف عمليات الفساد في الترقيات الوظيفيه فضلاً عن وقف نهب مستحقاتهم، حيث اقرت القوه الدوليه زياده ب 50٪ من المرتب قبيل تجديد العقود لكن الشركه لم تصرفها حتي بعد تجديد العقود في بدايه اكتوبر الماضي. كما اقرت القوه الدوليه صرف بدل وجبه جافه للعمال تُقدر ب 12 دولار يومياً لكل فرد، في حين ان الشركه قامت بصرف بدل وجبه للعمال بمبلغ 300 جنيهاً فقط في الشهر اي ما يعادل 9 دولارات شهريا من اصل 360 دولار المقره لهم. ويطالب عمال كير سرفيس كذلك بحقهم في الرعايه الصحيه بتوفير سكن ملائم مجهز ويصلح للسكن الادمي، وزي مناسب حيث ان الزي الذي تصرفه الشركه يسبب مشاكل جلديه.  وعلي جانب اخر تلقي عمال شركه "كير سيرفس " في منطقه العريش تهديدات من الشركه بالفصل في حاله انضمامهم الي الاضراب وفقاً للمركز المصري للحقوق الاقتصاديه والاجتماعيه. هذا ويمتد نشاط شركه "كير سرفيس" من العمل بمجال الحراسه والامن الي مجالات خدميه اخري متعلقه بالصيانه والبيئه وغيرها عبر شركات منفصله تحمل نفس الاسم وفقاً للقانون بحسب تصريحات اللواء عادل عماره رئيس مجلس الاداره عام 2015  .وفي مارس العام الماضي القي نائب مجلس النواب عن محافظه اسيوط كلمه بالمجلس للمطالبه بصرف مرتبات عمال الشركه بالاقصر المتوقفه منذ 3 اشهر. ويذكر ان العاملين بمعسكر قوات حفظ السلام العاملين بشركه كير سيرفس قد سبق لهم ان نظموا اضراباً عن العمل والاعتصام عامي 2011 و 2012 بسبب المطالب السابق ذكرها.</t>
  </si>
  <si>
    <t>https://www.facebook.com/RevSoc.me/posts/pfbid02NibFeG1h5G5k1e4hkQbBNawY9FZ7BW4oTKHMtHP4jG6Q6cnnBwVVNsoHcAiB5kyPl</t>
  </si>
  <si>
    <t>https://www.facebook.com/ecesr/posts/pfbid02E3ExrvoLP434815txTmw8NZfRq4ozAxyDbDS5sn2hSRpdSaY16h4UkCmD6i6Z8Ztl</t>
  </si>
  <si>
    <t>https://www.facebook.com/ecesr/posts/pfbid0rKPnpxBEhzMbytE71gomdKJq3ypgBFeSu3cATRYFC3iWrKKH15g6QUZSGh2vByGQl</t>
  </si>
  <si>
    <t>لجنة العفو الرئاسي</t>
  </si>
  <si>
    <t>صحفي</t>
  </si>
  <si>
    <t>رابط 6</t>
  </si>
  <si>
    <t>رابط 7</t>
  </si>
  <si>
    <t>https://www.ec-rf.net/%d9%85%d9%86%d8%a8%d8%b1-%d8%ad%d8%b1%d9%8a%d8%a9-%d8%a7%d9%84%d8%b5%d8%ad%d8%a7%d9%81%d8%a9-%d9%88%d8%a7%d9%84%d8%a5%d8%b9%d9%84%d8%a7%d9%85-%d8%ad%d8%b5%d8%a7%d8%af-%d8%b4%d9%87%d8%b1-%d8%b3%d8%a8/</t>
  </si>
  <si>
    <t>https://www.ec-rf.net/%d9%85%d9%86%d8%a8%d8%b1-%d8%ad%d8%b1%d9%8a%d8%a9-%d8%a7%d9%84%d8%b5%d8%ad%d8%a7%d9%81%d8%a9-%d9%88%d8%a7%d9%84%d8%a5%d8%b9%d9%84%d8%a7%d9%85-%d8%ad%d8%b5%d8%a7%d8%af-%d8%b4%d9%87%d8%b1-%d9%86%d9%88-2/</t>
  </si>
  <si>
    <t>مدى مصر - النشرة اليومية 26-11-2023</t>
  </si>
  <si>
    <t>مدى مصر - النشرة اليومية 17-8-2023</t>
  </si>
  <si>
    <t>مدى مصر - النشرة اليومية 17-10-2023</t>
  </si>
  <si>
    <t>مدى مصر - النشرة اليومية 26-10-2023</t>
  </si>
  <si>
    <t>مدى مصر - النشرة اليومية 24-12-2023</t>
  </si>
  <si>
    <t>بني مزار</t>
  </si>
  <si>
    <t>محافظات الدلتا</t>
  </si>
  <si>
    <t>مدن القناة</t>
  </si>
  <si>
    <t>اندلعت اليوم، الأحد، اشتباكات بين الشرطة وأهالي قرية “بني مزار” في مدينة المنيا المصرية، بعد مقتل مواطن يدعى “خلف عبد الرازق” على يد ضابط شرطة، -حسب شهود عيان- وكان مواطن مصري يدعى خلف راضي اسماعيل عبد الرازق، وهو أب لسبعة أبناء من قرية “شلقام” في بني مزار بمحافظة المنيا، قد قتل على يد ضابط شرطة لأسباب مجهولة حتى الآن. اشتباكات بين الشرطة ومحتجين ضد حرب غزة عند معرض دفاعي في أستراليا اشتباكات بين مقاومين وقوات العدو الاسرائيلي المقتحمة لبلدة قفين شمال طولكرم بالضفة المحتلة جيش الاحتلال يعلن إصابة ضابط برتبة عقيد جراء انهيار فتحة نفق بوسط غزة اشتباكات مع الشرطة في صعيد مصر وأفاد ناشطون أن “عبد الرازق” قتل بعد إطلاق النار عليه أثناء حملة تنفيذ أحكام ذهبت لتقبض عليه، في قضية إيصال أمانة وقام أحد الضباط باطلاق النار عليه مما أدى لوفاته. وفيما لم يكشف عن اسم أو هوية الضابط القاتل، رفضت السلطات المصرية تسليم جثة المتوفى لذويه، وهو ما اضطر الأهالي إلى التجمهر أمام مركز شرطة بني مزار بالمنيا، والاشتباك مع قوات الشرطة، وسط صرخات أهل المتوفى. دوامة الدم مستمرة !والظابط أحمد يقتل ولا يبالي ظابط شرطة بقتل مواطن بـ قرية بني مزار بمحافظة #المنيا واشتباكات بين الشرطة وأهالي القرية.من مطروح الى المنياومن قبلي الى بحريمفيش حاتم هيتحاكمحتى تغور دولة العسكر. pic.twitter.com/EVHVKHrQLC — أحمد عطوان AHMED ATWAN (@ahmedatwan66) August 6, 2023 وأظهر مقطع فيديو رصدته “وطن” العشرات من الأهالي أمام مركز الشرطة، فيما يحاول ضباط من القسم منعهم من الدخول وسط جذب وشد. وبدا عدد من ضباط الشرطة وهم يقفون على مدخل القسم، وظهر أحد المحامين وهو يحاول تهدئة الأهالي الغاضبين. قتل المواطنين على يد الضباط حادثة متكررة ورغم تكرار حوادث قتل الضباط للمواطنين العزل في مصر، أصدر الرئيس عبد الفتاح السيسي قرارات متتالية بالعفو عن ضباط في الجيش والشرطة مدانين في جرائم قتل وتعذيب، وكان آخرها العام الماضي-بحسب موقع العربي الجديد– حين أصدر قراراً بالعفو عن 13 ضابطاً وشرطياً من المدانين بقتل 3 مواطنين تعذيباً في محافظتي القاهرة وسوهاج، ضمن قرارات العفو الرئاسي التي أصدرها بمناسبة مرور 40 عاماً على ذكرى تحرير سيناء. ???? مقتل مواطن على يد ظابط شرطة بـ قرية بني مزار بمحافظة #المنيا واشتباكات بين الشرطة وأهالي القرية pic.twitter.com/eekvNiuiC7 — omar elfatairy (@OElfatairy) August 6, 2023 وتشهد مصر حاليا حالة من الغليان الشعبي، جراء انهيار الوضع الاقتصادي الذي يتزامن مع حملات قمع واسعة، يشنها نظام السيسي ضد معارضيه وأي شخص يفكر حتى في معارضته. وطالت حملات الاعتقال في مصر مؤخرا، عددا من المواطنين العاديين الذين عبروا عن شكواهم من ضيق المعيشة، ووجهوا انتقادات للحكومة والنظام في مقاطع بثوها عبر مواقع التواصل.</t>
  </si>
  <si>
    <t>https://ar.pressbee.net/show6649251.html?title=%D9%85%D8%B5%D8%B1-%D8%A7%D8%B4%D8%AA%D8%A8%D8%A7%D9%83%D8%A7%D8%AA-%D8%A8%D9%8A%D9%86-%D8%A7%D9%84%D8%B4%D8%B1%D8%B7%D8%A9-%D9%88%D8%A7%D9%84%D8%A3%D9%87%D8%A7%D9%84%D9%8A-%D9%81%D9%8A-%D8%A7%D9%84%D9%85%D9%86%D9%8A%D8%A7-%D8%A8%D8%B9%D8%AF-%D9%85%D9%82%D8%AA%D9%84-%D9%85%D9%88%D8%A7%D8%B7%D9%86-%D8%B9%D9%84%D9%89-%D9%8A</t>
  </si>
  <si>
    <t>قسم شرطة بني مزار</t>
  </si>
  <si>
    <t>السيدة زينب</t>
  </si>
  <si>
    <t>مسجد السيدة زينب</t>
  </si>
  <si>
    <t>شارع الإسكندرية</t>
  </si>
  <si>
    <t>وزارة التربية والتعليم</t>
  </si>
  <si>
    <t>قصر النيل</t>
  </si>
  <si>
    <t>العجوزة</t>
  </si>
  <si>
    <t>ميدان مصطفى محمود</t>
  </si>
  <si>
    <t>العطارين</t>
  </si>
  <si>
    <t>ميدان القائد إبراهيم</t>
  </si>
  <si>
    <t>رفح</t>
  </si>
  <si>
    <t>قرية المهدية</t>
  </si>
  <si>
    <t>قرية الوفاق</t>
  </si>
  <si>
    <t>الجمالية</t>
  </si>
  <si>
    <t>الجامع الأزهر</t>
  </si>
  <si>
    <t>تظاهرة ميدانية - مطروح - بندر مطروح - 2023-10-02</t>
  </si>
  <si>
    <t>فض تجمع لحملة المرشح الرئاسي أحمد طنطاوي</t>
  </si>
  <si>
    <t>فض تظاهرة شباب مطروح بالقوة</t>
  </si>
  <si>
    <t>فض تظاهرة المعلمين بالقوة وفتح خراطيم المياة على المعلمات والاعتداء بالضرب على المتظاهرين</t>
  </si>
  <si>
    <t>فض تظاهرة بالقوة</t>
  </si>
  <si>
    <t>فض تظاهرة أهالي رفح بالقوة من قبل قوات الجيش باستخدام الذخيرة الحية</t>
  </si>
  <si>
    <t>انتشر مقطع فيديو على مواقع التواصل الاجتماعي يُظهر أحد أفراد الأمن بمسجد السيدة زينب بالقاهرة يدفع المرشح المحتمل للرئاسة في مصر أحمد الطنطاوي ويطالبه بالمغادرة. ونفت وزارة الداخلية المصرية وقوع تعدي قائلة في بيان إن عنصرا من الأمن الإداري كان يحاول صرف المصليين عقب الصلاة لمنع التزاحم.</t>
  </si>
  <si>
    <t>https://www.youtube.com/watch?v=VQCgx6Hr2Ik</t>
  </si>
  <si>
    <t>https://www.almasryalyoum.com/news/details/2956970</t>
  </si>
  <si>
    <t>https://www.bbc.com/arabic/tv-and-radio-66503853</t>
  </si>
  <si>
    <t>قال الأمين العام لنقابة المحامين الفرعية بمطروح صالح أبو عطية، إن عدد المقبوض عليهم في "أحداث الشغب" التي شهدتها المحافظة بالتزامن مع إعلان الرئيس عبد الفتاح السيسي ترشحه للرئاسة، أمس الاثنين "يصل إلى 400 شخص، أغلبهم شباب صغار السن"، بحسب ما نقله له أحد القيادات الأمنية بالمحافظة. وانتشرت بشكل واسع على السوشيال ميديا، مساء أمس، مقاطع فيديو تُظهر مجموعة من المحتجين يرددون هتافات مناوئة لقرار السيسي بالترشح، وينزعون لافتات التأييد والمبايعة التي ثبتها أعضاء حزبي مستقبل وطن وحماة وطن في شارع الإسكندرية الحيوي بالمحافظة. ومن جهتها، أصدرت وزارة الداخلية بيانًا قالت فيه "نشبت مشاجرة بين بعض الشباب بمدينة مطروح بسبب التنافس على التقاط الصور مع شعراء ليبيين، وتمكنت الأجهزة الأمنية من ضبط مرتكبي الواقعة". وإلى ذلك أكدت منصة صحيح مصر، المتخصصة في التحقق من تصريحات المسؤولين والسياسيين وصناع القرار، أن "الفيديوهات بشأن تظاهرات مطروح صحيحة"، موضحة أنها تأكدت من صحتها "عبر التحقق منها باستخدام المصادر المفتوحة، والبحث العكسي وخرائط جوجل لمطابقتها مع الفيديوهات المنشورة على مواقع التواصل، والتي أكدت صحة وجود التظاهرات". وتعليقًا على بيان وزارة الداخلية، قال أبو عطية لـ المنصة، إن الأحداث شهدت بالفعل في بدايتها "تدافعًا بين الحضور ومحاولات لصعود منصة الحفل لالتقاط صور تذكارية مع عدد من شعراء البدو الليبيين المدعوين من الحزبين لإحياء فقرات الحفل، بالنظر لما يحظون به من شعبية كبيرة بين أبناء مطروح"، مضيفًا "إلا أن التدافع سرعان ما تحول إلى أعمال شغب وهتافات كما أظهرتها مقاطع الفيديو المنتشرة". وأكد أبو عطية أن الجهات الأمنية بمطروح تتولى في الوقت الحالي مناقشة المتهمين المقبوض عليهم، وجمع مقاطع الفيديو التي سجلتها كاميرات المراقبة المثبتة على المحال التجارية والمباني السكنية بشارع الإسكندرية لتحديد المتهمين الضالعين في الأحداث واستبعاد من لم تثبت إدانته. وأضاف أنه "لم يعرض أي من المتهمين على النيابة العامة حتى الآن، ومن ثم فلم نعرف التهم المنسوبة لهم"، مضيفًا "إلا أنه ينبغي ألا تخرج تلك الاتهامات عما تضمنه بيان وزارة الداخلية بشأن الواقعة الذي وصفها بأنها مشاجرة". وعاب أبو عطية على منظمي الاحتفالية اختيار أحد أهم شوارع المحافطة، وأكثرها حيوية وغلقه لساعات طويلة قبل الاحتفالية، على نحو أثار انتقادات الأهالي، قائلًا "شارع الإسكندرية أهم شارع في مطروح وبيربط شرق المحافظة بغربها، وأدى غلقه لتكدسات مرورية شديدة في الشوارع المحيطة". وفي وقت سابق، دعت أمانة حزب مستقبل وطن بمحافظة مطروح، أهالي المحافظة إلى احتفالات شعبية بمناسبة مرور 50 عامًا على نصر أكتوبر، مؤكدة أن الحفل سيشهد فقرات غنائية يحييها المطرب الشعبي أحمد شيبة، وفقرات أخرى للشعر البدوي يحييها 4 شعراء ليبيين، هم محمد أبو ستة ونصيب السكوري وسعد العبيدي ورمضان مطرف. وأعلن الرئيس عبد الفتاح السيسي، أمس الاثنين، ترشحه لفترة رئاسية ثالثة، في انتخابات 2024. وقال في كلمته التي ألقاها في ختام مؤتمر "حكاية وطن" بالعاصمة الإدارية الجديدة "إن كنت أولى بها فوفقني ويسر، كما لبيت نداء المصريين من قبل، فإننى ألبي اليوم نداءهم مرة أخرى، وعقدت العزم على ترشيح نفسي لكم، لاستكمال الحلم في مدة رئاسية جديدة". وجاء خطاب ترشح الرئيس في نهاية يوم شهد احتفالات منظمة تم الحشد لها في عدة محافظات. وقال السيسي، في خطاب ترشحه "حين لبيت نداء المصريين، وتوليت المسؤولية التي حملوني إياها، لم أكن أملك خزائن الأرض، أو جوامع الوعود الوردية، لم أكن أملك سوى إيماني بالله وبمصر، وانحيازي لإرادتكم، والعمل بتجرد وإخلاص، حاملًا معي شرف العسكرية المصرية، ويكفيني بها وسامًا على صدري. واجهت معكم وبكم كل التحديات والأزمات، وعبرنا معًا جسور الأمل".</t>
  </si>
  <si>
    <t>https://manassa.news/node/13722</t>
  </si>
  <si>
    <t>قمع الاحتجاجات السلمية في الفترة ما بين 20 و29 أكتوبر/تشرين الأول، اعتقلت قوات الأمن المصرية تعسفيًا عشرات الأشخاص، بينهم أطفال، على خلفية احتجاجات التضامن مع فلسطين في محافظات القاهرة والجيزة والإسكندرية والدقهلية. على الرغم من أن الاحتجاجات الجماهيرية المنسقة المؤيدة للفلسطينيين في جميع أنحاء مصر قد أيدتها في البداية الأحزاب السياسية الموالية للحكومة والجهات الفاعلة الأخرى في المناطق المخصصة، فقد لجأت قوات الأمن إلى أساليبها المُحكمة في القمع العنيف للاحتجاجات السلمية عندما تم التعبير عن انتقادات للرئيس والمطالبة بالحرية أو العدالة الاجتماعية، أو عندما اندلعت الاحتجاجات العفوية خارج المناطق المخصصة. وقد اعتُقل معظمهم بالقرب من ميدان التحرير الشهير، في 20 أكتوبر/تشرين الأول، بعد أن طوقت قوات الأمن المنطقة وأمرت الحشود بالتفرق، وسط مشاهد فوضوية لرجال بملابس مدنية يضربون المتظاهرين بالهراوات والعصي. وفي 27 أكتوبر/تشرين الأول، بعد صلاة الجمعة في الجامع الأزهر، قام رجال يرتدون ملابس مدنية أيضًا بضرب المتظاهرين بعد أن رفضوا الانصياع لأوامر قوات الأمن بالتفرق. وفي 21 أكتوبر/تشرين الأول، اعتقلت قوات الأمن أيضًا أربعة أشخاص آخرين من منازلهم في القاهرة والجيزة، بعد أن تبادلوا مقاطع فيديو للاحتجاجات على وسائل التواصل الاجتماعي. وكان علي محمد علي أبو المجد، وهو طالب جامعي، من بين المعتقلين من منزله بالجيزة، واختفى قسرًا لمدة أسبوع قبل أن تستجوبه نيابة أمن الدولة العليا. ولا يزال علي محمد علي أبو المجد، وما لا يقل عن 56 متظاهرًا آخر، رهن الحبس الاحتياطي على ذمة التحقيقات في تهم تتعلق بالإرهاب، والمشاركة في تجمعات غير مصرح بها تضر بالأمن القومي والنظام العام، والتخريب، وفقًا لجماعات حقوق الإنسان المصرية. وما زال ستة آخرون، على الأقل، في عداد المختفين قسرًا. واحتُجز المحتجون الذين تعرضوا للاختفاء القسري في معسكرات قوات الأمن المركزي (شرطة مكافحة الشغب) أو في مقر قطاع الأمن الوطني لمدة تصل إلى سبعة أيام. وفي 15 أكتوبر/تشرين الأول، فرّقت السلطات المصرية أيضًا تجمعًا سلميًا للمعلمين أمام وزارة التربية والتعليم الذين احتجوا على استبعادهم من التعيينات، بعد وضع متطلبات جديدة للمرشحين للحصول على وظائف الخدمة المدنية بحضور دورة تأهيل مدتها ستة أشهر في الكلية الحربية، وقال الحاضرون إنها تتضمن دروس عن “الأمن الوطني” واختبارات بدنية. واشتكى بعض المرشحين من استبعادهم لأسباب أمنية أو بسبب الحمل أو زيادة الوزن. واعتقل 14 معلمًا فيما يتعلق بالاحتجاجات، ولا يزالون محتجزين تعسفًا على ذمة التحقيقات بتهم الانضمام إلى جماعة إرهابية، ونشر “أخبار كاذبة”، وإساءة استخدام وسائل التواصل الاجتماعي. وفي حادثة منفصلة في 23 أكتوبر/تشرين الأول، أطلق الجيش الذخيرة الحية بشكل غير قانوني لتفريق مئات المتظاهرين السلميين الذين نظموا اعتصامات في رفح مطالبين بالسماح لهم بالعودة إلى مدنهم وقراهم في شمال سيناء، حيث تم تهجيرهم قسرًا منذ عام 2014 على خلفية العمليات العسكرية ضد الجماعات المسلحة. ووفقًا لمؤسسة سيناء لحقوق الإنسان، وهي منظمة حقوقية، أمرت المحكمة العسكرية بالإسماعيلية بالحبس الاحتياطي على ذمة التحقيقات لما لا يقل عن 47 شخصًا اعتقلوا تعسفًا فيما يتعلق بالاحتجاجات.</t>
  </si>
  <si>
    <t>https://www.amnesty.org/ar/latest/news/2023/11/egypt-authorities-step-up-repression-ahead-of-presidential-elections/</t>
  </si>
  <si>
    <t>https://mada38.appspot.com/www.madamasr.com/ar/2023/10/15/news/%D8%B3%D9%8A%D8%A7%D8%B3%D8%A9/%D8%A7%D9%84%D8%A3%D9%85%D9%86-%D9%8A%D9%81%D8%B6-%D8%A7%D8%B9%D8%AA%D8%B5%D8%A7%D9%85-%D9%85%D8%A6%D8%A7%D8%AA-%D8%A7%D9%84%D9%85%D8%B9%D9%84%D9%85%D9%8A%D9%86-%D8%A3%D9%85%D8%A7%D9%85-%D9%88%D8%B2/</t>
  </si>
  <si>
    <t>https://www.facebook.com/ENHR2021/posts/pfbid0qnYjGzRKCXYpgQHz6nwoXFiMJXnSHz1FQpoqwHzDEcBb8uMidKA4rT3n5M6kTFxKl</t>
  </si>
  <si>
    <t>الامن المصرى يعتقل عشرات المواطنين من مظاهرات ميدان التحرير بالقاهرة وميدان مصطفى محمود بالجيزة  والقائد ابراهيم بالاسكندرية ،وذلك بعد فض عددا من المظاهرات بالقوة تدين الشبكة المصرية قيام السلطات المصرية باعتقال عشرات المواطنين فى عددا من الميادين  و جارى رصد وحصر الاعداد والاسماء</t>
  </si>
  <si>
    <t>أشعل محتجين من سكان رفح المهجرين إطارات السيارات بعد حصار من قوات الجيش لتجمع سلمي للأهالي المطالبين بحق العودة في منطقة الوفاق غربي مدينة رفح الحدودية وفض تجمعهم بالقوة. وقالت مصادر قبلية لمؤسسة سيناء ان قوات الجيش اعتدت بالضرب على أحد المحتجين واصابته في رأسه ومن ثم قاموا باعتقاله وتدمير سيارته، بينما اعتقل عدد آخر من المحتجين. هذا وفي الوقت ذاته تحاصر قوة مشتركة من الجيش والشرطة تجمع آخر للمحتجين بالقرب من قرية المهدية جنوب غرب مدينة رفح، شرق سيناء.</t>
  </si>
  <si>
    <t>https://www.facebook.com/sinaifhr2/posts/pfbid025BMsUGmYD56QArqDPXcoc7CcM2JfsCL9AWCaxPyNsfyDJJXWQP94fwK4usmqMWXPl</t>
  </si>
  <si>
    <t>https://x.com/sinaifhr/status/1716547235213635781?s=48&amp;t=Op_7xUvaoL8u4DRn8_aHcQ</t>
  </si>
  <si>
    <t>سقطت طائرة مُسيرة بمدينة طابا وشهدت مدينة نويبع انفجارًا، لم يُعرف سببهما، خلال الساعات الماضية، وأسفر حادث طابا عن إصابة ستة أشخاص، بحسب وزارة الصحة، نُقلوا إلى مستشفى طابا المركزي وغادر أربعة منهم بعد تلقي العلاج، وفي القاهرة فرقت قوات الشرطة عددًا من المتظاهرين وألقت القبض على بعضهم، بحسب شهود عيان، فيما نشرت وزارة الصحة الفلسطينية بيانًا، قبل ساعات، قالت فيه إن جيش الاحتلال الإسرائيلي قتل 298 شخصًا، خلال الساعات الماضية، غالبيتهم من النازحين إلى جنوب قطاع غزة. كان محيط مستشفى طابا المركزي قد تعرض لاستهداف، في الساعات الأولى من صباح اليوم، كشف المتحدث العسكري بعدها بساعات أنه تم بطائرة مُسيرة، وأصاب الهجوم مبنى الإسعاف والسكن المخصص لإدارة المستشفى، حسبما نقلت «القاهرة الإخبارية» عن مصادر مُطلعة. ورغم أن بيان المتحدث العسكري نُشر بعد أكثر من ثلاث ساعات على وقوع الحادث الثاني بمدينة نويبع، فإنه لم يتطرق له بأي إشارة في بيانه. بينما أفاد شاهدا عيان من نويبع لـ«مدى مصر» أنهما شاهدا طائرة أعقبها سماع صوت انفجار بالقرب منهما قُبيل الثامنة صباحًا، خلف مبنى محطة الكهرباء في أرض فضاء وعدم وقوع إصابات، فيما عززت قوات الأمن التابعة لوزارة الداخلية، من وجودها بمحيط الحادث، بالتزامن مع تحليق طائرات حربية مصرية. تقع مدينة نويبع على خليج العقبة، على مسافة 73 كيلومترًا جنوب مدينة طابا، وكلتاهما تتبع محافظة جنوب سيناء، فيما تفصل مسافة تصل إلى 275 كيلومترًا بين المدينتين وقطاع غزة، وتبعد طابا بمسافة عشرة كيلومترات عن مدينة إيلات الواقعة على الحدود الجنوبية الإسرائيلية. وقال المتحدث باسم جيش الاحتلال الإسرائيلي، إن حادثتيّ مصر نجمتا عن «تهديد جوي تم رصده في منطقة البحر الأحمر»، مضيفًا أن إسرائيل تعمل مع مصر والولايات المتحدة لمواجهة هذه التهديدات. جاء الحادث بعد أيام من استهداف أحد أبراج حرس الحدود المصري جنوب مدينة رفح، يوم الأحد الماضي، بقذيفة دبابة إسرائيلية، قال الجانبان إنه حدث بطريق الخطأ، وأوقع تسعة مصابين، بحسب مصادر لـ«مدى مصر» وقتها. قبلها، استهدفت إسرائيل معبر رفح الحدودي ثلاث مرات، ما تسبب في وقوع عدد من الإصابات، بحسب وزير الخارجية المصري، سامح شكري. وفي القاهرة، انتشرت قوات الشرطة بكثافة صباح اليوم حول الجامع الأزهر، الذي شهد مظاهرات أسبوعية منذ بدء العدوان الإسرائيلي على غزة قبل ثلاثة أسابيع، لمنع اندلاع أي مظاهرات تضامنية مع فلسطين بعد صلاة الجمعة، وبحسب شهود عيان، فضت قوات الشرطة محاولة للتظاهر وألقت القبض على عدد ممن حاولوا الهتاف. ونشر المحامي الحقوقي خالد علي قائمة بأسماء 45 من المقبوض عليهم من متظاهري القاهرة والإسكندرية، بينهم ثلاثة ألقي القبض عليهم من بيوتهم خلال الأسبوع الماضي. على الجانب الفلسطيني، نشرت وزارة الصحة الفلسطينية تقريرًا يضم قائمة بأسماء القتلى منذ بدء الحرب وحتى أمس، بمعدل يومي يصل إلى قتل أكثر من 200 طفل، وذلك بعد يوم من تشكيك الرئيس الأمريكي، جو بايدن، في أعداد القتلى التي تعلنها وزارة الصحة الفلسطينية في القطاع كل يوم. ويوثق التقرير الأسماء الكاملة لـ6747 قتيلًا، بأرقام هوياتهم وأعمارهم، إلى جانب أكثر من خمسمائة قتيل مجهولي الهوية، كما شملت القائمة بيانات 2665 طفلًا قُتلوا خلال العدوان. وشهدت أيام 17 و23 و24 أكتوبر، المعدل الأكبر لسقوط ضحايا في يوم واحد، كان أكثرهم دموية الثلاثاء الماضي، حين قُتل 756 فلسطينيًا. وذكر التقرير أن الأسماء الموثقة للقتلى لا تشمل المفقودين تحت الأنقاض، ومن دُفنوا دون عرضهم على المستشفى، وكذلك من لم يتمكن المستشفى من تسجيلهم، حيث تعتمد قاعدة البيانات المنشورة على نظام تسجيل بيانات الضحايا بعد دخولهم المستشفيات، والتي ترسلها إلى «قاعدة بيانات سجل الشهداء». ويستمر تفاقم انهيار الوضع الإنساني داخل القطاع جراء دخول كميات محدودة للغاية من المساعدات الإنسانية، وصفها المفوض العام لوكالة غوث وتشغيل اللاجئين الفلسطينيين «أونروا»، فيليب لازاريني، أمس، أنها «استخفاف باحتياجات القطاع»، و«لا تُشكل أي فارق»، وشدد على ضرورة الإسراع بإدخال الوقود، فقد بدأت «أونروا» في الاختيار ما بين تشغيل المخابز أو المستشفيات أو غيرها من الاحتياجات التي تعتمد على الوقود. وقال المتحدث باسم «الصحة الفلسطينية» إنه لم يتبق في المنظومة الصحية في القطاع أي مستشفى قادر على تقديم خدماته، كما جددت «الصحة الفلسطينية» مطالبتها مصر بفتح معبر رفح الحدودي، لإدخال المساعدات الطبية والوقود والوفود الطبية المتخصصة، فضلًا عن السماح بعبور الجرحى والمرضى لتلقي الرعاية الصحية. فيما نفت مصادر مطلعة لـ«القاهرة الإخبارية» تجهيز مستشفى ميداني على المناطق الحدودية مع غزة لاستقبال الجرحى، وذلك بعد يومين، من نقل «العربية» عن تجهيز مستشفى ميداني بالشيخ زويد شمال سيناء «استعدادًا لاحتمالية السماح بدخول مصابين من القطاع». وأعلنت بلدية غزة، منذ قليل، عن تلقيها تهديدًا من جيش الاحتلال بقصف مقر البلدية الأثري في ميدان فلسطين، وأكدت البلدية أنه مبنى تاريخي بُني منذ أكثر من 200 عام، ويقدم للمواطنين خدمات مدنية. فيما يتواصل القصف الإسرائيلي على قطاع غزة، لليوم الواحد والعشرين من الحرب، لترتفع أعداد القتلى إلى 7326 قتيلًا وقرابة 19 ألف جريح، بحسب بيانات وزارة الصحة الفلسطينية.</t>
  </si>
  <si>
    <t>https://mada38.appspot.com/www.madamasr.com/ar/2023/10/27/news/u/%D9%87%D8%AC%D9%88%D9%85%D8%A7%D9%86-%D9%85%D8%AC%D9%87%D9%88%D9%84%D8%A7%D9%86-%D8%B9%D9%84%D9%89-%D8%AC%D9%86%D9%88%D8%A8-%D8%B3%D9%8A%D9%86%D8%A7%D8%A1-%D9%88%D9%84%D8%A7-%D8%AA%D8%B8%D8%A7%D9%87/?fbclid=IwAR308VJR_KSxuznERDqZtUQx4_21Zfemt60pM4q7tlA1i03ErYJPZAsCaPs</t>
  </si>
  <si>
    <t>مدينة نصر أول</t>
  </si>
  <si>
    <t>الأكاديمية الوطنية للتدريب</t>
  </si>
  <si>
    <t>خمسة</t>
  </si>
  <si>
    <t>احتجاجا على الحكم بحبس الناشط باتريك جورج واستمرار القمع</t>
  </si>
  <si>
    <t>الرئاسة ومؤسسات العدالة</t>
  </si>
  <si>
    <t>مدي مصر - النشره اليوميه 18-7-2023</t>
  </si>
  <si>
    <t>خاطبت المبادرة المصرية للحقوق الشخصية، النائب العام، ليصدر أمرًا بإخلاء سبيل الباحث باتريك جورج زكي بشكل فوري، انتظارًا لقرار جهة التصديق على حكم حبسه الصادر، اليوم، من محكمة أمن الدولة طوارئ، فيما انتهت سلسلة انسحابات مشاركين في الحوار الوطني بمناشدة مجلس أمنائه رئيس الجمهورية للإفراج عن زكي. المطالبة بإخلاء سبيل زكي استندت للكتاب الدوري من النائب العام، رقم 10 لسنة 2017، بشأن تنفيذ أحكام محاكم الطوارئ، ونص على «إذا قدم المتهم للمحاكمة مفرجاً عنه وقضي عليه بعقوبة مقيدة للحرية فيجب إخلاء سبيله فورًا دون تنفيذ العقوبة انتظارًا لما سوف تقرره جهة التصديق»، حسبما نشر مدير «المبادرة»، حسام بهجت. من جانبه، طالب مجلس أمناء الحوار الوطني «الرئيس عبد الفتاح السيسي باستخدام صلاحياته القانونية والدستورية نحو الإفراج الفوري عن الناشط الحقوقي باتريك جورج زكي، وعدم تنفيذ العقوبة المقضي بها اليوم ضده»، مع دعوة الرئيس لاستخدام حقه الدستوري في العفو عن باقي العقوبة إذا تطلب الأمر، والتأكيد على الثقة في حرص الرئيس «على مستقبل الناشط المحكوم عليه، وخاصة أنه طالب علم، وحصل منذ أيام على درجة الماجستير، وأنه فى مقتبل عمره»، بحسب البيان الذي نقلته مواقع صحفية، فيما لم يُنشر على صفحة الحوار الوطني الرسمية على فيسبوك، وصدر بعد سلسلة انسحابات من «الحوار» على خلفية الحكم على زكي. كان المحامي نجاد البرعي، عضو مجلس أمناء الحوار الوطني، أعلن انسحابه من عضوية المجلس، عقب صدور الحكم، معتبرًا أنه جعل وجوده في المجلس بلا جدوى، لافتًا إلى أنه قَبِل العضوية في محاولة لجَسر الفجوة بين الحركة الحقوقية وبين مؤسسات الدولة، وهو ما لم ينجح فيه، بنص قوله. بدوره، أعلن المحامي، أحمد راغب، المقرر المساعد للجنة حقوق الإنسان، اعتذاره عن الاستمرار في الحوار الوطني، واعتبر أن الحكم الصادر بحق زكي هو رسالة بأن «محاولتنا بالمشاركة في الحوار الوطني فشلت». كما أعلن الصحفي، خالد داود، مقرر مساعد لجنة اﻷحزاب السياسية في المحور السياسي بالحوار الوطني تجميد مشاركته، وكتب على صفحته الشخصية على فيسبوك: «لأنه لا يمكن أن نزعم أننا في حالة حوار في ظل صدور مثل هذه الأحكام، وعدم تنفيذ الوعود العديدة التي تلقيناها بإخلاء سبيل عدد من السجناء نطالب بحريتهم منذ سنوات … الحرية لسجناء الرأي. لا يمكن الثقة في جدية الحوار مع استمرار حبس المعارضين». كما أعلن المحامي نبيه الجنادي، والمحامي عمرو إمام، تجميد مشاركتهما في الحوار الوطني بعد الحكم بسجن زكي. وقضت محكمة أمن الدولة طوارىء بالمنصورة، اليوم، بحبس باتريك ثلاث سنوات، بتهمة «إشاعة أخبار كاذبة بالداخل والخارج»، وهو حكم غير قابل للاستئناف أو النقض، بحسب حسام بهجت.</t>
  </si>
  <si>
    <t>مدي مصر - النشره اليوميه 20-7-2023</t>
  </si>
  <si>
    <t>اهالي روكسي</t>
  </si>
  <si>
    <t>حملة جمع توقيعات</t>
  </si>
  <si>
    <t>مصر القديمة</t>
  </si>
  <si>
    <t>المركز الثقافي درب 17-18</t>
  </si>
  <si>
    <t>استغاثة</t>
  </si>
  <si>
    <t>احتجاجا على اوامر اخلاء مقره لهدمه بجانب ورش الفخار المجاورة في منطقة مصر القديمة</t>
  </si>
  <si>
    <t>رئيس حي مصر القديمة</t>
  </si>
  <si>
    <t>أطلق المركز الثقافي «درب 17 18» استغاثة لدعمه بعد أن تلقى هو وورش الفخار المجاورة في منطقة مصر القديمة منذ أيام، أوامر من السلطات لإخلاء مقره لهدمه. قال مؤسس «درب 17 18»، معتز نصر الدين، لـ«مدى مصر»، إنه تم إبلاغهم بأن المباني ستُزال كجزء من خُطط تطوير الحي. وشنّ مؤسس المركز حملة على وسائل التواصل الاجتماعي، وأقام دعوى قضائية أمام مجلس الدولة، وناشد أعضاء البرلمان لمحاولة وقف عملية الإزالة، فيما استسلم المُلاك الآخرون لإخلاء المباني التي عملوا فيها لمدة 15 عامًا وطالبوا فقط بتعويض مناسب عن الخسارة. «درب 17 18» هو أحدث موقع يتأثر بموجة إعادة التطوير التي غيّرت وجه المناطق التاريخية في وسط القاهرة على مدى السنوات الماضية. لقد اقتحمت مشاريع التوسعة المستمرة للطرق والكباري العلويّة بعض الأحياء والمقابر التاريخية بلا هوادة، فيما هٌجر السكان عن منازلهم إلى أماكن أخرى لإفساح المجال للتجديدات الموجهة نحو الترويج للسياحة. وتعد الفسطاط إحدى المناطق التي تغيّرت ملامحها بسبب التطوير بالمنطقة، حيث افتتح المتحف الوطني للحضارة المصرية عام 2021 وسط ضجة إعلامية كبيرة، وتحوّلت بحيرة «عين الصيرة» المجاورة له إلى مُنتجع على يد فنادق مكسيم وأعيد تسميتها هذا العام باسم «بحيرة القاهرة/ Le Lac DuCaire». يضم «درب 17 18» مُجمّع من المباني تشمل مجموعة متنوعة من المشاريع الفنية والحرفية من مُصنِعي فخار، وورش للنحت، والسيراميك والأعمال الزجاجية والمعدنية، ومؤسسات فنية، وورشة مجوهرات للمُصممة الشهيرة، عزة فهمي. تم نقل تجارة الفخار وبعض الورش الأخرى التي أطلق عليها اسم «القرية الفخارية» في 1997 من مكانها الأصلي بالقرب من مسجد عمرو بن العاص إلى المكان الحالي، فيما خصصت باقي الأرض لنصر الدين في عام 2002 لإنشاء المركز الثقافي أثناء تطوير الفسطاط في ظل حكومة الرئيس المخلوع حسني مبارك. الآن، وبعد 15 عامًا من فتح مساحات للحرف اليدوية، بالإضافة إلى حديقة تُقام فيها عروض سينمائية ومسرحية، وأصبح المركز الآن مُهددًا بهدمه جرّاء خطط التطوير الجديدة. أخبر رئيس حي مصر القديمة المُلاّك أنه سيجري هدم المباني الثلاثة الرئيسية وجزء من الحديقة من أجل توسيع الطريق المؤدي إلى المتحف، على الرغم من التأكيدات السابقة على عدم إدراج المكان في خُطط التطوير، قال نصر الدين. وأضاف نصر الدين أن موظفي الحي جاءوا لأول مرة قبل ستة أسابيع إلى «درب 17 18»، وقالوا إنه يلزم إزالة أجزاء من المباني الثلاثة الرئيسية والحديقة لتوسيع طريق الفسطاط بحوالي مترين. بعد أسبوع، قالت السلطات إن الخطة أُلغيت. لكن في 27 يوليو، وصل فريق هدم آخر بقيادة رئيس الحي دون سابق إنذار وطلب من المُلاّك إخلاء مبانيهم في غضون 30 دقيقة، حيث ستزال المباني الثلاثة والحديقة بالكامل فورًا، لتوسيع الطريق بمقدار خمسة أمتار بدلًا من مترين.</t>
  </si>
  <si>
    <t>مدى مصر - النشرة اليومية 5-8-2023</t>
  </si>
  <si>
    <t>مدى مصر - النشرة اليومية 8-8-2023</t>
  </si>
  <si>
    <t>اهالي بني مزار</t>
  </si>
  <si>
    <t>محكمة بني مزار الكلية</t>
  </si>
  <si>
    <t>قبل وفاة رامي بأيام، وفي واقعة أخرى، كانت وزارة الداخلية نفت صحة «ما تناولته القنوات الفضائية التابعة لجماعة الإخوان الإرهابية بشأن ملابسات وفاة أحد المواطنين بمحافظة المنيا»، وقالت إن القتيل يتاجر في المخدرات، واتهم في تسع قضايا سابقة، ومطلوب للحبس 19 سنة في 8 قضايا أخرى، وأنه أطلق النار على القوة الأمنية عندما شعر باقترابها، وتبادلت الشرطة معه إطلاق النار، فأصابته في ذراعه اليسرى، ثم نقلته إلى مستشفى «إلا أنه توفى». أحد أبناء عمومة قتيل المنيا قال لـ«مدى مصر»، إن المتوفى يدعى خلف راضي، ويعيش في قرية شلقام بمركز بني مزار، مضيفًا: «ما كانش معاه سلاح زي ما قالت الداخلية، وواخد طلقتين، واحدة في دراعه والتانية في دماغه». المصدر السابق الذي اشترط عدم ذكر اسمه، نفى صحة ما ذكره بيان الداخلية من القبض على ثلاثة أشخاص بدعوى أن القتيل كان يبيع لهم المخدرات، قائلا: «دول 3 عيال واخدهم الظابط من أول البلد، وإحنا في آخرها». مضيفًا أن القتيل «كان شقي وهو صغير، بس دلوقت بيتاجر في الموتوسيكلات، ومالوش في أي حاجة مخالفة للقانون». كان عدد من أهالي قرية شلقام قد تجمهروا أمام محكمة بني مزار الكلية عقب مقتل راضي، متهمين قوة الشرطة بقتله.</t>
  </si>
  <si>
    <t>جزيرة الوراق</t>
  </si>
  <si>
    <t>نقابة الصحفيين</t>
  </si>
  <si>
    <t>اعتصام رمزي لمدة 3 ساعات</t>
  </si>
  <si>
    <t>نظم عدد محدود من الصحفيين، أمس، اعتصامًا رمزيًا في مقر نقابة الصحفيين، استمر ثلاث ساعات، للمطالبة بالإفراج عن أكثر من 25 صحفيًا وصحفية من المحبوسين احتياطيًا أو الصادرة ضدهم أحكامًا نهائية. الدعوة للاعتصام، وجهتها صفحة «صحفيات مصريات»، قبل أيام. وبحسب الصفحة، التقى المعتصمون نقيب الصحفيين، خالد البلشي، ومقرر لجنة الحريات، محمود كامل، وطالبوا بإصدار تقرير اللجنة الشامل حول حرية الصحافة والصحفيين، وإطلاع الجمعية العمومية على الخطوات التي قامت بها النقابة فى هذا الملف منذ الانتخابات الأخيرة، ووضع خطة واضحة للتعامل مع قضايا الصحفيين السجناء خلال الفترة القادمة، وتقديم الدعم اللازم لأهالي المحبوسين وتفعيل صندوق الطوارئ. رشا عزب، إحدى المشاركات في الاعتصام قالت، عبر تويتر، أمس إن محيط النقابة شهد استعدادات أمنية مكثفة قبيل الاعتصام، فضلًا عن عودة ظهور الشرطة النسائية. سبق واعتصمت عزب والصحفيتين إيمان عوف ومنى سليم، وأضربن عن الطعام، داخل النقابة في نوفمبر الماضي، للمطالبة بالإفراج عن سجناء الرأي، وتضامنًا مع إضراب علاء عبدالفتاح عن الطعام آنذاك احتجاجًا على ظروف سجنه. كانت منظمة مراسلون بلا حدود، قالت في يونيو الماضي، إن السنوات العشر الماضية شهدت سجن ما لا يقل عن 170 صحفيًا في مصر، فيما اعتُقل العشرات بشكل تعسفي، وحُجب نحو 500 موقع إخباري، فضلا عن «مقتل ستة صحفيين».</t>
  </si>
  <si>
    <t>المطالبة بالإفراج عن 25 صحفي وصحفية محبوسين احتياطيا أو صادرة ضدهم أحكام نهائية</t>
  </si>
  <si>
    <t>الشيخ زويد</t>
  </si>
  <si>
    <t>احتشاد ميداني</t>
  </si>
  <si>
    <t>أنهى العشرات من أبناء قبيلة السواركة، أمس، احتشادًا كانوا بدأوه جنوب الشيخ زويد لمطالبة الأجهزة المعنية السماح لهم بالعودة لأراضيهم عقب «القضاء على الإرهاب». إنهاء الاحتشاد أعقب حضور قيادات عسكرية استمعت لمطالب الأهالي، ووعدت برفعها للقيادات في القاهرة، حسبما أفادت مصادر من السواركة لـ«مدى مصر». بحسب المصادر، قرر «السواركة» الاحتشاد في منطقة «مُربعة الصبّات» بين قريتي «المهدية» و«شبانة» جنوب مدينة الشيخ زويد، وذلك عقب تواتر معلومات عن معاينة لجنة زراعية تابعة للقوات المسلحة عدة مناطق في قرى «المهدية» و«شبانة» و«المقاطعة»، وهي أراضي قبيلة السواركة، إلى جانب قرى أخرى في رفح تابعة لقبيلة الرميلات، وهي اللجان التي أبلغت بعض اﻷهالي أن المعاينة تتم تمهيدًا لإنشاء القوات المسلحة مشروعًا يضم صوبًا زراعية، وأن تحليل عينات التربة يتم للوقوف على مدى صلاحيتها. مصدر في مديرية زراعة شمال سيناء، أكد لـ«مدى مصر» قيام عدة لجان خلال الأسبوعين الماضيين بإجراء معاينات للتربة في الشيخ زويد ورفح، بالإضافة إلى رفع مساحات من الأراضي. قبل نحو عام ونصف، وضمن خطتها للحشد القبلي في سبيل القضاء على تنظيم ولاية سيناء، وعدت القوات المسلحة أبناء «السواركة» و«الرميلات» بالعودة إلى قراهم، في رفح والشيخ زويد، مقابل حمل السلاح والمشاركة في الحرب. استجابت القبائل للعرض، وحشدت أبنائها بداية من مارس 2022، وقبل نهاية العام، وبعد مقتل العشرات من أبناء القبيلتين في المواجهات، تم القضاء على التنظيم، ما تلاه سحب السلاح منهم، ليبدأوا في انتظار تحقيق وعد العودة لأراضيهم التي خرجوا منها بداية من 2015 تحت وطأة تمدد التنظيم و«الحرب على الإرهاب». أبناء «السواركة» الذين تحدثوا لـ«مدى مصر» أكدوا أن أفراد القبيلة يشعرون بالإحباط بسبب عدم وفاء القيادات العسكرية بوعودها، والإصرار على عدم السماح لهم بالعودة بدعوى قيام الهيئة الهندسية للقوات المسلحة بتطهير القرى من العبوات الناسفة. وأوضحت المصادر أنه رغم إنهاء احتشاد الأمس، إلا أن أبناء القبيلة بدأوا في تنفيذ خطة تصعيدية، بالاستعداد لاحتشاد أكبر في المكان نفسه، الإثنين المقبل، سواء وصل رد القيادات العسكرية على مطالبهم أم لا، وهو الاحتشاد الذي قالوا إنهم لن يفضوه سوى بالسماح لهم بالعودة لقراهم، مرحبين بانضمام أي من القبائل الأخرى له.</t>
  </si>
  <si>
    <t>مدي مصر النشره اليوميه 22-8-2023</t>
  </si>
  <si>
    <t>منطقة مربعة الصبات - جنوب الشيخ زويد</t>
  </si>
  <si>
    <t>العودة لاراضيهم عقب القضاء على الإرهاب</t>
  </si>
  <si>
    <t>حضور قيادات عسكرية استمعت لمطالب الأهالي</t>
  </si>
  <si>
    <t>القوات المسلحة</t>
  </si>
  <si>
    <t>تدخل جهة سيادية واعدة المعتصمين بالسماح بالعودة لكل اراضيهم في الشيخ زويد ورفح</t>
  </si>
  <si>
    <t>اراضي قبيلة الرميلات - الشيخ زويد</t>
  </si>
  <si>
    <t>أنهت قبيلة الرميلات في شمال سيناء، أمس، اعتصامها الذي بدأته الجمعة الماضي، عقب تدخل جهة «سيادية» واعدة المعتصمين بالسماح بالعودة لكل أراضيهم في الشيخ زويد ورفح يوم 10 أكتوبر المقبل. وكان أبناء «الرميلات» أعلنوا الاعتصام تحت مسمى «جمعة الأرض/ حق العودة» على حدود أراضي القبيلة في الشيخ زويد، وانضمت إليهم قبائل السواركة والترابين بأعداد كبيرة، للمطالبة بحق العودة لأراضي القبائل في الشيخ زويد ورفح بعد القضاء على الإرهاب. وقالت ثلاثة مصادر من «الرميلات» لـ«مدى مصر»، حضروا المفاوضات، إن مسؤولين من «جهة سيادية»، جاءوا إلى خيمة الاعتصام قرب الساعة الثالثة مساء أمس، وأوصلوا قيادات الاعتصام بمسؤول كبير في رئاسة الجمهورية، الذي وعدهم بالعودة لـ«كل أراضيهم بالشيخ زويد ورفح» يوم 10 أكتوبر المقبل، وطلب منهم اختيار ثلاثة شباب من كل قبيلة: السواركة والترابين والرميلات، لمناقشة كل مطالبهم في القاهرة خلال الأيام المقبلة. وعن سبب تحديد 10 أكتوبر، أشارت المصادر الثلاثة منفردة إلى أن هناك معلومات متواترة عن زيارة للرئيس عبد الفتاح السيسي إلى شمال سيناء في ذكرى حرب أكتوبر، وإقامة مهرجان احتفالي بالقضاء على الإرهاب، وهو ما يتوافق مع تصريحات سابقة للرئيس عن إقامة حفل كبير في العريش والشيخ زويد ورفح بمناسبة القضاء على الإرهاب. أعربت المصادر الثلاثة عن شكوكهم في الوعود، لكنهم أوضحوا لـ«مدى مصر» أن ضغوط الجهات الأمنية على منظمي الاعتصام، وقطع كل طرق الوصول للخيمة، دفعت الجميع للرضوخ، ولكنهم في الوقت نفسه أكدوا أن أهم المكاسب التي خرجوا منها أنه بات هناك تواصل مباشرة مع صانع القرار، قاصدين «الرئاسة»، خلافًا للمعتاد، حيث يكون التواصل مع قائد الجيش الثاني الميداني والمسؤولين الأمنيين في المحافظة سواء الحربية أو العامة. تواصل الجهات السيادية والرئاسة مع المعتصمين جاء بعد ساعات من فشل وساطة شيوخ القبائل وبعض أعضاء مجلس النواب الذين أرسلهم قائد الجيش الثاني الميداني، اللواء أركان حرب محمد ربيع، في إقناع المعتصمين بإنهاء الاعتصام. وبحسب المصادر التي تحدثت لـ«مدى مصر» يعود سبب عدم الاستجابة لتلك الوساطات إلى أن وعودهم فضفاضة وغير محددة، بالإضافة إلى أنهم أكدوا على أن المنطقة العازلة على حدود قطاع غزة (خمسة كيلومترات)، لن يعود إليها أحد. أحد مصادر الرميلات أكد لـ«مدى مصر» أن المعتصمين منذ اليوم الأول طالبوا بحضور قائد الجيش الثاني الميداني لخيمة الاعتصام للحديث معه مباشرة دون وسطاء، وهو ما لم يستجب، له على الرغم من وجوده في العريش باليوم التالي من الاعتصام داخل مقر الكتيبة 101، مشددًا على أن الجميع كان متفقًا على أنه لن يمثلهم «نواب برلمان أو مشايخ»، الذين وصف موقفهم في الوساطة بأنه كان «مخزٍ» حيث إنهم دخلوا خيمة الاعتصام مُعلنين أنهم محملين بمطالب من قيادة الجيش بإنهاء الاعتصام، وهو ما رد عليه المعتصمون: «دوركم أن ترسلوا مطالبنا نحن وليس العكس»، ومطلبنا هو «حق العودة». بالتزامن مع مفاوضات «الجهات السيادية» والمشايخ والنواب، كان المئات من أبناء قبائل السواركة والترابين والرميلات يقفون في صفوف خلف الكمائن الأمنية والعسكرية بين العريش والشيخ زويد، التي منعتهم من الوصول لخيمة الاعتصام وسط انقطاع شبكات الاتصال عن رفح وأجزاء من الشيخ زويد في منطقة اعتصام الرميلات شرق الشيخ زويد. وهو الأمر الذي تطور إلى إشعال إطارات السيارات، والهتاف والتجمهر في محيط الكمائن، بدءًا من الساعة الثالثة حتى السابعة مساءً أمس، قبل أن يُسمح لهم بالمرور بعد التأكد من إنهاء الاعتصام. في سياق متصل، قال مصدر من «السواركة» إن القبيلة، التي شاركت في اتفاق «الرميلات»، أرجأت اعتصامًا كان مقررًا له غدًا استكمالًا لاعتصام نفذته، الاثنين الماضي، للمطالبة أيضًا بالعودة لأراضيها، وأنهته عقب وعود من قيادات عسكرية برفع مطالبهم للقيادات في القاهرة.</t>
  </si>
  <si>
    <t>مدي مصر النشره اليوميه 27-8-2023</t>
  </si>
  <si>
    <t>قائد الجيش الثاني الميداني</t>
  </si>
  <si>
    <t>الضغط لانهاء الاعتصام وقطع طرق الوصول للخيمة وانقطاع شبكات الاتصال</t>
  </si>
  <si>
    <t>جمعية المعماريين المصريين</t>
  </si>
  <si>
    <t>انقاذ جبانات القاهرة التاريخية من أعمال الهدم التخريبية</t>
  </si>
  <si>
    <t>محافظ القاهرة</t>
  </si>
  <si>
    <t>طالبت جمعية المعماريين المصريين بإنقاذ جبانات القاهرة التاريخية من أعمال الهدم التخريبية، بحسب بيان نشرته الاثنين الماضي، وقع عليه أعضاء نقابات مهنية وجمعيات علمية، أكد أن الجبانات تتعرض لـ«تدمير شامل لم تشهده خلال 14 قرنًا، ولا خلال أي من فترات الاحتلال الأجنبي». لافتًا إلى أن منطقة الجبانات مسجلة ضمن القاهرة التاريخية المدرجة بدورها في قائمة التراث العالمي التي تحميها مواثيق عالمية. وانتقدت الجمعية تجاهل السلطات لبدائل الإزالة التي عرضتها اللجنة التي شكلها مجلس الوزراء، والتي أثبتت عدم جدوى مشروع الطرق والكباري الذي طرحته الحكومة. وأشارت إلى طرح اللجنة مشروع بديل يعتمد على استغلال شبكة الطرق وتطويرها الحالي دون المساس بالجبانات التاريخية، ووضع تصور لاستغلال الموقع في السياحة الدينية والثقافية من خلال إنشاء مسارات، وكذلك حل مشكلة ارتفاع منسوب المياه الجوفية. ومع استمرار أعمال الإزالة في المنطقة، نفت محافظة القاهرة، أمس، إزالة مقبرتى الإمام ورش، صاحب إحدى القراءات السبع للقرآن، وأمير الشعراء أحمد شوقى، ضمن ما وصفته بـ«أعمال التطوير». الباحث في التراث ومؤسس مجموعة «جبانات مصر»، إبراهيم طايع، سبق أن قال لـ«مدى مصر» إن البلدوزرات لم تقترب حتى الآن من المقابر المسجلة ضمن قوائم التنسيق الحضاري، لكن يجري إزالة كل ما حولها بما يؤثر عليها بالضرورة. كما سبق واطلع «مدى مصر» على مستند رسمي صادر عن محافظة القاهرة، ضم 24 مقبرة في منطقة الإزالة مُدرجة ضمن سجل التراث المعماري المتميز، من بينها مقبرة شوقي، أوضحت مصادر أنه سيجري نقل بعض محتوياتها تمهيدًا لهدمها.</t>
  </si>
  <si>
    <t>مدي مصر - النشره اليوميه 30-8-2023</t>
  </si>
  <si>
    <t>استقالة احتجاجية</t>
  </si>
  <si>
    <t>احتجاجا على التدمير الذي يحدث لمقابر وجبانات القاهرة التاريخية</t>
  </si>
  <si>
    <t>تقدم رئيس اللجنة الدائمة لحصر المباني والمنشآت ذات الطراز المعماري المتميز - شرق القاهرة، أيمن وناس، باستقالته لمحافظة القاهرة، احتجاجًا على التدمير الذي يحدث لمقابر وجبانات القاهرة التاريخية، بحسب الاستقالة التي نشرها عبر فيسبوك.</t>
  </si>
  <si>
    <t>مدي مصر النشره اليوميه 31-8-2023</t>
  </si>
  <si>
    <t>الأمن</t>
  </si>
  <si>
    <t>مكتب النائب العام بالرحاب</t>
  </si>
  <si>
    <t>بلاغ احتجاجي</t>
  </si>
  <si>
    <t>وزيري السياحة والأثار والأوقاف ومحافظ القاهرة</t>
  </si>
  <si>
    <t>أعلن ممثلون عن أحزاب، ومنظمات حقوقية إلى جانب متخصصين وشخصيات عامة، في بيان صباح اليوم، التقدم ببلاغ للنائب العام ضد كل من وزيري السياحة والآثار، والأوقاف، ومحافظ القاهرة، والمسؤولين عن التنسيق الحضاري والجهات المشاركة في أعمال الإزالة والهدم للجبانات التاريخية كافة، مطالبين بفرض الحراسة على تلك المناطق، وسحب معدات الهدم وتقييم الأضرار التي لحقت بتلك المنطقة. وأدان البيان مسلسل التعدي على منطقة الجبانات التاريخية، والمسجلة على قائمة التراث العالمي، على الرغم من تقديم بدائل لإزالة الجبانات تعتمد على استغلال شبكة الطرق الحالية والمستحدثة، والتي أقرت كفاءتها لعشر سنوات قادمة دون المساس بالجبانات التاريخية، متعجبًا من سرعة الهدم التي تتم في منطقة بهذه المكانة التاريخية «كأن هناك سباقًا مع الزمن لمحو جزء من تاريخ الأمة وذاكرتها وتراثها وقهر شعبها بنبش قبورهم وإهانة رفات ذويهم وتشتيتها». حمل البيان توقيعات من وزير الثقافة الأسبق، فاروق حسني، ووزير الصناعة الأسبق، منير فخري عبدالنور، ووزير التموين الأسبق، جودة عبدالخالق، وأستاذة التخطيط بجامعات فرنسا، جليلة القاضي، والمرشح المحتمل لرئاسة الجمهورية، أحمد الطنطاوي، بالإضافة لخبراء تراث بارزين، وممثلين عن أصحاب المدافن المقرر إزالتها وعدد كبير من الشخصيات العامة.</t>
  </si>
  <si>
    <t>مدي مصر - النشره اليوميه 2-9-2023</t>
  </si>
  <si>
    <t>جهات رسمية</t>
  </si>
  <si>
    <t>تراجع عن الاستقالة تجبنا لاساءة استخدامها</t>
  </si>
  <si>
    <t>مدي مصر النشره اليوميه 2-9-2023</t>
  </si>
  <si>
    <t>تعليق المشاركة في الحوار الوطني</t>
  </si>
  <si>
    <t>استقالة وتعليق جماعي للمشاركة في الحوار الوطني</t>
  </si>
  <si>
    <t>احتجاجا على حبس محمد زهران مؤسس تيار استقلال المعلمين وأحد المشاركين في جلسات لجنة التعليم بالحوار الوطني</t>
  </si>
  <si>
    <t>مدي مصر - النشره اليوميه 14-9-2023</t>
  </si>
  <si>
    <t>والمبادرة المصرية للحقوق الشخصية تعلق مشاركتها في الحوار الوطني، بعد الكشف عن «اعتقال وحبس» القيادي النقابي محمد زهران، مؤسس تيار استقلال المُعلمين، وأحد المشاركين في جلسات لجنة التعليم. وبسبب عدم إحراز تقدم في ملف حقوق الإنسان، تعتزم الولايات المتحدة حجب 85 مليون دولار من المساعدات العسكرية لمصر.</t>
  </si>
  <si>
    <t>احتجاجا على الحكم بحبس رئيس مجلس أمناء التيار الحر</t>
  </si>
  <si>
    <t>التيار الحر</t>
  </si>
  <si>
    <t>مدي مصر - النشره اليوميه 17-9-2023</t>
  </si>
  <si>
    <t>سياسيًا، علّق التيار الحر مشاركاته السياسية مؤخرًا بعد الحكم بحبس رئيس مجلس أمنائه، هشام قاسم. فيما ننتظر اﻷربعاء المقبل لمعرفة مصير ترشح رئيسة حزب الدستور، جميلة إسماعيل، ورئيس المصري الديمقراطي الاجتماعي، فريد زهران، للرئاسة.</t>
  </si>
  <si>
    <t>مدى مصر - النشرة اليومية 25-9-2023</t>
  </si>
  <si>
    <t>أعاد اﻷمن، أمس، إغلاق معدية «الجزارين» التي تخدم جزيرة الوراق، عقب يوم واحد من قيام اﻷهالي بتشغيلها للمرة اﻷولى بعد توقفها لأكثر من عام ونصف. كان أهالي الجزيرة النيلية نظموا وقفة احتجاجة، السبت الماضي، أمام المعدية، للمطالبة بإعادة تشغيلها. وعقب الوقفة، هدموا سورًا شيّده اﻷمن -سابقًا- أمام المعدية، وشغلوها، قبل أن يطلب منهم مسؤول أمني عقد اجتماع بين ممثلي اﻷهالي والمسؤولين. الاجتماع الذي عُقد أمس استمر لثلاث ساعات، وانتهى بإعادة إغلاق المعدية، وبناء جدار خرساني عند مدخلها بدلًا من سور الطوب اﻷحمر المُهدم. مصدر من الجزيرة قال لـ «مدى مصر» إن الأهالي احتجوا على إغلاق معدية الجزارين لطول المسافة بينهم وبين أقرب معدية التي تقع بمنطقة القللي، وهي مسافة تصل إلى نحو كيلو متر، «معدية [القللي] بعيدة عننا، لازم نركب لها ميكروباصات أو تكاتك، كمان المدارس داخلة علينا الفترة الجاية ودي تكلفة زيادة»، فيما أضاف مصدر آخر من الأهالي أن معدية القللي تتكدس بالركاب لخدمتها سكان منطقتين في الوقت نفسه. بحسب الأهالي، قبل بداية أزمة الوراق في 2017، كانت الوراق مربوطة بالمناطق المحيطة بها عبر خمس معديات، أغلق اﻷمن اثنتين منها لاحقًا، ضمن تضييقات فرضها على سكان الجزيرة التي تستهدف الدولة إخلائها لأغراض استثمارية.</t>
  </si>
  <si>
    <t>وقفة احتجاجية</t>
  </si>
  <si>
    <t>اعادة تشغيل معدية الجزارين التي تخدم الجزيرة</t>
  </si>
  <si>
    <t>بيان بالتهديد بالفصل</t>
  </si>
  <si>
    <t>بناء جدار خرساني عند مدخل الجزيرة لوقف المعدية</t>
  </si>
  <si>
    <t>مدى مصر - النشرة اليومية 27-9-2023</t>
  </si>
  <si>
    <t>شركة نايل لينين جروب لصناعة الملابس والمفروشات - المنطقة الصناعية</t>
  </si>
  <si>
    <t>مدى مصر - النشرة اليومية 28-9-2023</t>
  </si>
  <si>
    <t>الدقي</t>
  </si>
  <si>
    <t>مصر الجديدة</t>
  </si>
  <si>
    <t>شباب مطروح</t>
  </si>
  <si>
    <t>احتجاجا على الظروف الاقتصادية وسياسات النظام الحالي، بينما وفقا لبيان الداخلية، بسبب التنافس على التقاط صور مع شعراء ليبيين</t>
  </si>
  <si>
    <t>شركة يونيفرسال للأجهزة الكهربائية</t>
  </si>
  <si>
    <t>مدى مصر - النشرة اليومية 10-10-2023</t>
  </si>
  <si>
    <t>الأمن الوطني وإدارة شركة يونيفرسال</t>
  </si>
  <si>
    <t>بعد فصل كامل اللجنة النقابية في مايو 2022 نتيجة إضراب سابق</t>
  </si>
  <si>
    <t>ميامي والكورنيش</t>
  </si>
  <si>
    <t>مدي مصر - النشره اليوميه 16-10-2023</t>
  </si>
  <si>
    <t>المعلمين والمعلمات</t>
  </si>
  <si>
    <t>كذلك دعت مجموعة صحفيات مصريات لوقفة احتجاجية نسائية أمام نقابة الصحفيين، اليوم، مرتديات أحد ألوان العلم الفلسطيني ليشكلن بأجسادهن علم فلسطين.</t>
  </si>
  <si>
    <t>مدى مصر - النشرة اليومية 19-10-2023</t>
  </si>
  <si>
    <t>واستمرت مظاهرات الجامعات لليوم الثاني في القاهرة والإسكندرية والمحافظات، حيث نظم طلاب كلية الهندسة جامعة الإسكندرية مظاهرة داخل الكلية بأعلام فلسطين، فيما طوَّقت قوات الأمن محيط الكلية لمنع خروج المظاهرة إلى الشارع.</t>
  </si>
  <si>
    <t>فض بالرصاص والقبض على بعضهم</t>
  </si>
  <si>
    <t>قطع طريق</t>
  </si>
  <si>
    <t>الطريق الدولي</t>
  </si>
  <si>
    <t>أدانت منظمات حقوقية مصرية استخدام العنف ضد وقفات نظمها مئات السكان للمطالبة بالعودة لأراضيهم، بعدما هجّرتهم السلطات من مناطق رفح والشيخ زويد في شمال سيناء، منذ 2013، ضمن إجراءات الحرب على الإرهاب. كانت وحدات من القوات المسلحة فضَّت، مساء الاثنين، الوقفات التي نظمها عشرات من أبناء قبيلتى السواركة والرميلات، في قرى برفح والشيخ زويد للمطالبة بالسماح لهم بالعودة لمنازلهم وأراضيهم التي غادروها قبل سنوات. الفض أعقب قيام بعض شباب القبائل بقطع الطريق الدولي في رفح، وإشعال النيران، ما انتهى بمشادات بينهم وبين أفراد القوات المسلحة، الذين أطلقوا الرصاص في الهواء لتفريق المتجمعين، وإلقاء القبض على بعضهم. بحسب بيان المنظمات الذي شمل مؤسسات حرية الفكر والتعبير، وسيناء لحقوق الإنسان، ومركز القاهرة لدراسات حقوق الإنسان، والجبهة المصرية لحقوق الإنسان، ومركز النديم لمناهضة العنف والتعذيب،</t>
  </si>
  <si>
    <t>دعت مجموعة صحفيات مصريات إلى وقفة احتجاجية أمام نقابة الصحفيين، غدًا، للمطالبة بفتح الطريق لقطاع غزة، والسماح بعبور قافلة ضمير العالم، التي سبق أن دعت إليها النقابة، وكذلك لإعادة التأكيد على ضرورة فتح معبر رفح كاملًا، وإدخال كل المساعدات لغزة، وإخراج المصابين من القطاع، بحسب البوست المنشور على صفحة المجموعة، أمس. المجموعة طالبت أيضًا بتيسير كافة أشكال التضامن مع غزة، فضلًا عن وقف العدوان وفك الحصار وتقديم كل سبل الدعم للشعب الفلسطيني محليًا وعالميًا.</t>
  </si>
  <si>
    <t>مدى مصر - النشرة اليومية 22-11-2023</t>
  </si>
  <si>
    <t>وقفة تضامنية</t>
  </si>
  <si>
    <t>مقر وكالة رويترز</t>
  </si>
  <si>
    <t>اضراب عن العمل لمدة 24 ساعة</t>
  </si>
  <si>
    <t>رفع الأجور</t>
  </si>
  <si>
    <t>إدارة وكالة رويترز</t>
  </si>
  <si>
    <t>بدأ العاملون بمكتب وكالة رويترز في القاهرة، اليوم، إضرابًا مدته 24 ساعة للمطالبة برفع أجورهم، حسبما قال نقيب الصحفيين، خالد البلشي، لـ«مدى مصر». وأكد البلشي أن الإضراب يأتي كخطوة تصعيدية بعد خمسة أشهر من التفاوض مع الإدارة، التي يطالبها العاملون في مكتب القاهرة بزيادة المرتبات، بما يوازي الانخفاضات المتتالية لسعر صرف الجنيه أمام الدولار منذ مارس 2022. وأضاف نقيب الصحفيين أن المفاوضات بدأت في يونيو الماضي بلقاء مع رئيس القسم العربي لـ«رويترز» في القاهرة، شارك فيه البلشي، ردّت خلاله الإدارة بالإصرار على أن أوضاع العاملين جيدة ولا تحتاج إلى تحسين. وتبع ذلك مفاوضات متكررة تراوح موقف الإدارة فيها بين رفض الزيادة تمامًا وبين تقديم عروض بزيادات لم ترض العاملين، كان آخرها قبل الإضراب بيوم، بحسب البلشي. وقال نقيب الصحفيين إنه سيزور مكتب «رويترز»، اليوم، لمناقشة العاملين حول قدرتهم على اتخاذ خطوات تصعيدية أخرى، لافتًا إلى أن الإضراب سبقه وقفة احتجاجية مدتها ساعة، في 4 نوفمبر، شارك فيها العاملون ووفد من النقابة داخل مكتب الوكالة بالقاهرة، كرسالة ببداية التصعيد. وتأتي مطالب زيادة أجور العاملين في ظل «عدم مساواة صارخة في الأجور» مع زملائهم الأجانب، بحسب تدوينات على موقع إكس لمراسل مكتب القاهرة السابق إريك نيشت، قال فيها «عندما عملت هناك[مكتب القاهرة] في 2015- 2018 كان الموظفون «الدوليون» الجدد (على سبيل المثال، أنا) يحصلون في كثير من الأحيان على أموال أكثر بـ5- 6 مرات من كبار الصحفيين المحليين، وبالدولار الأمريكي». وأضاف: «في كل مرة ينهار فيها الجنيه المصري، توفر الشركة الأم تومسون رويترز من أموال الرواتب، مما يؤدي إلى زيادة الأرباح. ولكن بدلًا من رفع الرواتب المحلية بشكل مناسب، فإنها تجري عمليات إعادة شراء ضخمة للأسهم، مما يؤدي إلى زيادة التعويضات للمدراء التنفيذيين».</t>
  </si>
  <si>
    <t>مدى مصر - النشرة اليومية 23-11-2023</t>
  </si>
  <si>
    <t>وقفة احتجاجية لمدة ساعة</t>
  </si>
  <si>
    <t>مقر قوات حفظ السلام</t>
  </si>
  <si>
    <t>شرم الشيخ</t>
  </si>
  <si>
    <t>أدى إلى توقف العمل بالمعسكر</t>
  </si>
  <si>
    <t>استدعاء للتحقيق</t>
  </si>
  <si>
    <t>تم التوصل إلى اتفاق مع الإدارة في 4-12-2023</t>
  </si>
  <si>
    <t>مدى مصر - النشرة اليومية 4-12-2023</t>
  </si>
  <si>
    <t>مقر جريدة الوفد</t>
  </si>
  <si>
    <t>الاعتصام داخل الجريدة</t>
  </si>
  <si>
    <t>ادارة الوفد</t>
  </si>
  <si>
    <t>https://www.facebook.com/EJS1941/posts/270034676036036</t>
  </si>
  <si>
    <t>نقابة الصحفيين تتضامن مع الصحفيين بالوفد ورويترز وتدعم كل خطواتهم التصعيدية وترفع الحد الأدنى للأجور إلى 3500 جنيه تعلن نقابة الصحفيين تضامنها مع مطالب الزملاء الصحفيين فى كل من صحيفة الوفد، ووكالة رويترز للأخبار، فيما يتعلق بتحسين أوضاعهم المادية، وإصلاح هيكل الأجور غير العادل.. وتؤكد نقابة الصحفيين، ومجلسها تضامنها ودعمها الكامل لكل تحركات الزملاء للحصول على حقوقهم، فى مواجهة تعسف إدارى مستمر منذ شهور. وشدد مجلس نقابة الصحفيين على دعمه الكامل لمطالب الصحفيين بالوفد، ولكل خطواتهم التصعيدية القادمة، التى أعلنها الزملاء خلال الاجتماع، الذى حضره خالد البلشى نقيب الصحفيين، وعدد من أعضاء مجلس النقابة معهم بمقر الجريدة، بدءًا بالاعتصام ووصولًا للإضراب عن العمل حال عدم استجابة إدارة الجريدة لمطالب الزملاء. ودعا مجلس نقابة الصحفيين إدارة الوفد، ورئيس حزبه، الذى أكد أكثر من مرة تفهمه لمطالب الزملاء، داعيًا خلال حملته الانتخابية للرئاسة على ضرورة إصلاح أوضاع المواطنين بعد زيادة أسعار السلع عشر مرات -على حد وصفه- للاستجابة لمطالب الزملاء العادلة، التى لا تتعدى تطبيق الحد الأدنى للأجور، الذى أقرته الدولة وقدره 3500 جنيه مع مراعاة سنوات العمل بالجريدة، خاصة مع تأكيدات عدد كبير من الزملاء أن أغلبهم لا يحصلون عليه رغم سنوات عملهم الطويلة، وكذلك وضع جدول زمنى محدد المدة لسداد مستحقات أصحاب المعاشات والتعامل معهم بشكل لائق، وعدم منعهم من دخول المقر، وكذلك صرف كل المستحقات المتأخرة للعاملين بالمؤسسة، وصرف مستحقات صندوق الزمالة. وشدد المجلس على أن مطالب الزملاء هى مطالب حد أدنى لا يجوز التراجع عنها بأى حال من الأحوال. كما أعلن مجلس النقابة تمسكه بما شدد عليه نقيب الصحفيين خلال اجتماعه مع الزملاء بالوفد بأنه لا مجال للتراجع عن تطبيق الحد الأدنى للأجور على أن توضع خطة شاملة لإصلاح أوضاع الأجور فى الجريدة بالتنسيق مع نقابة الصحفيين، والنقابة العامة للعاملين بالصحافة، ومسئولى حزب الوفد، ومفوض من وزارة القوى العاملة، يُوقع عليها من الإدارة، على ألا يتخطى تطبيقها مدة 10 أيام من تاريخه. فى نفس السياق، أكد مجلس نقابة الصحفيين دعمه الكامل للخطوات، التى اتخذها الزملاء فى وكالة رويترز ضد هيكل الأجور غير العادل بالوكالة، كما أكد دعمه الكامل للإضراب، الذى دعا له الزملاء يوم 23 نوفمبر القادم فى محاولتهم للحصول على حقوقهم، داعيًا إدارة الوكالة لسرعة الاستجابة، والتعامل الإيجابى مع مطالب الصحفيين. وشدد نقيب الصحفيين على أن هذا الإضراب يأتى بعد مفاوضات دامت لشهور بين نقابة الصحفيين، والزملاء برويترز مع إدارة الوكالة لكنها لم تقدم حلولًا حاسمة لمشاكل الزملاء، مما دفعهم لتنفيذ وقفة احتجاجية داخل مقر النقابة بحضور ممثلين للنقابة. من ناحية أخرى، قرر مجلس نقابة الصحفيين رفع الحد الأدنى للأجور للصحفيين إلى 3 آلاف و500 جنيه، وما يتبعه من درجات مالية تواكب سنوات الخبرة المهنية على جميع الزملاء بالصحف والمؤسسات، تنفيذًا لقرار الدولة، والمجلس القومى للأجور، على أن يطبق القرار مع جميع عقود العمل، التى تُحرر بعد صدور القرار. وكلف مجلس النقابة نقيب الصحفيين بمخاطبة كل المؤسسات لتطبيق القرار.</t>
  </si>
  <si>
    <t>وزارة الخارجية</t>
  </si>
  <si>
    <t>القبض عليهم ثم ترحيلهم خارج البلاد</t>
  </si>
  <si>
    <t>وزير الخارجية</t>
  </si>
  <si>
    <t>ورحلّت السلطات المصرية، الجمعة الماضي، أربعة نشطاء أجانب اعتبرتهم «غير مرحب بوجودهم»، بعد يوم من مشاركتهم في وقفة محدودة أمام مقر وزارة الخارجية في القاهرة، طلبوا في نهايتها دخول المقر لتقديم رسالة للوزير للحصول على التصريح اﻷمني اللازم لتحرك قافلة «ضمير العالم»، فسلّمتهم «الخارجية» إلى «الداخلية»، وقضوا ليلتهم في قسم بولاق أبو العلا، قبل ترحيلهم. كان نقيب الصحفيين، خالد البلشي، أعلن، بداية نوفمبر الماضي عن نية النقابة إرسال قافلة مساعدات لقطاع غزة، بالإضافة لتنظيمها قافلة أخرى باسم «ضمير العالم»، تضم صحفيين بين فئات أخرى، للمطالبة بوقف العدوان. ورغم عدم وضوح إن كانت النية عبور «ضمير العالم» إلى غزة أو وصولها فقط إلى رفح المصرية، أُعلن لاحقًا عن تعذر تنظيمها، وتأجيلها، لعدم الحصول على التصريحات اﻷمنية اللازمة، وإن أشار لاستمرار جمع المساعدات لإرسالها للقطاع المحاصر.</t>
  </si>
  <si>
    <t>مدى مصر - النشرة اليومية 5-12-2023</t>
  </si>
  <si>
    <t>دخول المقر لتقديم رسالة للوزير للحصول على التصريح اﻷمني اللازم لتحرك قافلة «ضمير العالم»</t>
  </si>
  <si>
    <t>تم احتجازهم في قسم بولاق أبو العلا ثم ترحيلهم خارج مصر</t>
  </si>
  <si>
    <t>مذكرة احتجاجية رسمية</t>
  </si>
  <si>
    <t>نقيب الصحفيين</t>
  </si>
  <si>
    <t>اتخاذ خطوات للحصول على تصاريح لتسهيل تنظيم زيارات ميدانية للقطاع المحاصر</t>
  </si>
  <si>
    <t>ومع استمرار العدوان، الذي قتل الجيش الإسرائيلي خلاله 74 صحفيًا في غزة، واعتقل 28 آخرين، تقدم 63 صحفيًا مصريًا، أمس، بمذكرة لنقيب الصحفيين، تطالب باتخاذ خطوات للحصول على تصاريح لتسهيل تنظيم زيارات ميدانية للقطاع المحاصر، وطالب الصحفيون في المذكرة بأن يكونوا جزءًا من أول الوفود المتجهة لغزة، للقيام بدورهم المهني والإنساني، حسبما أعلنت صفحة «صحفيات مصريات» أمس.</t>
  </si>
  <si>
    <t>نقيب الصحفيين خالد البلشي</t>
  </si>
  <si>
    <t>وزارة الداخلية</t>
  </si>
  <si>
    <t>وقفة ساعة احتجاجية</t>
  </si>
  <si>
    <t>وقف العدوان الإسرائيلي على غزة ووقف مخطط تهجير الفلسطينيين وإحالة مجرمي الحرب من الأسرائليين للمحاكمة الجنائية الدولية</t>
  </si>
  <si>
    <t>دعت نقابة الصحفيين المصريين إلى ساعة احتجاجية، غدًا، بالنقابة وفي مقرات الصحف ووسائل الإعلام المصرية، من الساعة الواحدة ظهرًا وحتى الثانية، للمطالبة بوقف العدوان الإٍسرائيلي على غزة، ووقف مخطط تهجير الفلسطينيين، والمطالبة بإحالة مجرمي الحرب من الإسرائيليين وقادة الدول الغربية للمحاكمة الجنائية الدولية. وستشهد الساعة الاحتجاجية فعاليات متزامنة بمقر النقابة، وفى مقرات الصحف، التي دعت النقابة المشاركين فيها لرفع لافتات تدعو لوقف الحرب، وكسر الحصار على الشعب الفلسطيني، وصور مجرمي الحرب الإسرائيليين والغربيين عليها عبارة «مجرم حرب». كما دعت النقابة لحمل صور شهداء الصحافة الفلسطينية، والمطالبة بمحاكمة قتلتهم، وحثّت المشاركين على نشر صور احتجاجهم على صفحاتهم الشخصية بمختلف المنصات، وفي صفحات الجرائد ووسائل الإعلام بشكل متزامن، لإرسال رسالة بموقف الصحفيين المصريين المعارض للحرب والتهجير، وشتى محاولات تصفية القضية الفلسطينية، بحسب بيان للنقابة، اليوم.</t>
  </si>
  <si>
    <t>مدى مصر - النشرة اليومية 12-12-2023</t>
  </si>
  <si>
    <t>نقابة الأطباء</t>
  </si>
  <si>
    <t>بيان رفض رسمي</t>
  </si>
  <si>
    <t>رفض مشروع قانون المنشات الطبية الخاصة بعد إعداده بواسطة وزارة الصحة بمعزل عن النقابة</t>
  </si>
  <si>
    <t>وزارة الصحة</t>
  </si>
  <si>
    <t>أعلنت نقابة الأطباء، السبت الماضي، رفض مشروع قانون «المنشآت الطبية الخاصة» الذي تأكدت أن وزارة الصحة أعدته على مدار شهور بمعزل عنها، بحسب بيان النقابة. وأوضحت «الأطباء» رفضها للمشروع،  لما يتضمنه من بنود قد تهدد «استمرارية تقديم الخدمة الطبية للمواطن المصري»، وتؤدي إلى إغلاق كافة المنشآت الطبية البسيطة والمتوسطة، وزيادة الأعباء على المستشفيات المركزية ومراكز الرعاية الأساسية، إلى جانب ارتفاع نسب استقالة الأطباء من وزارة الصحة، ولجوؤهم للهجرة، كما حذر البيان من الإخلال «بسيادة السلطة المصرية على الكيانات الأجنبية» نتيجة للتشريعات الموازية للكيانات الطبية الأجنبية.</t>
  </si>
  <si>
    <t>المعادي</t>
  </si>
  <si>
    <t>التجمع الأول</t>
  </si>
  <si>
    <t>مطالبة وبيان رسمي</t>
  </si>
  <si>
    <t>إخلاء سبيل الصحفيين المحبوسين على ذمة قضايا رأي</t>
  </si>
  <si>
    <t>https://www.ec-rf.net/5483-2/</t>
  </si>
  <si>
    <t>في 31 يوليو 2023 تقدّمت نقابة الصحفيين، برئاسة خالد البلشي، بطلب إلى لجنة العفو الرئاسي؛ لإخلاء سبيل أعضائها المُحتجزين على ذمة قضايا رأي. وطالب نقيب الصحفيين، بصدور عفو رئاسي عن الصادر بحقهم أحكام قضائية نهائية في قضايا رأي. وطالب المحامي طارق العوضي عضو لجنة العفو الرئاسي، بإنهاء ملف الحبس الاحتياطي بشكل نهائي، والإفراج عن كل المحكوم عليهم في قضايا رأي، خاصة وأن مصر على أعتاب انتخابات رئاسية “. وقال: “على مصر أن تتخلّص من هذا الأمر البغيض وفي أسرع وقت”.</t>
  </si>
  <si>
    <t>https://www.ec-rf.net/%d9%85%d9%86%d8%a8%d8%b1-%d8%ad%d8%b1%d9%8a%d8%a9-%d8%a7%d9%84%d8%b5%d8%ad%d8%a7%d9%81%d8%a9-%d9%88%d8%a7%d9%84%d8%a5%d8%b9%d9%84%d8%a7%d9%85-%d8%ad%d8%b5%d8%a7%d8%af-%d8%b4%d9%87%d8%b1-%d8%a3%d8%ba-2/</t>
  </si>
  <si>
    <t>احتجاجا على توقيف تأميناتهم ومعاشاتهم بعد غلق تلك الصحف</t>
  </si>
  <si>
    <t>الرئيس</t>
  </si>
  <si>
    <t>في 10 سبتمبر 2023 نظّم الصحفيون برابطة الصحف الحزبية والخاصة المتوقفة، وقفة احتجاجية على سُلم نقابة الصحفيين؛ للمطالبة بحل أزمتهم التي استمرّت نحو 10 سنوات، وتوقّف تأميناتهم ومعاشاتهم، بعد غلق تلك الصحف. وقال محسن هاشم منسق عام الرابطة، إن قضية الزملاء تم تجاهلها لأكثر من 15 عام، وأكثر من نحو 700 زميل صحفي أصبحوا بلا تأمينات أو معاشات أو مرتبات. وأضاف أن الكثير من الزملاء تخطّوا سن المعاش، ويعانون من أمراض مُزمنة، وأصبحوا غير قادرين على شراء الأدوية، في ظل ظروف اقتصادية صعبة يمر بها الصحفيون في مصر. وطالب الزملاء، الرئيس عبد الفتاح السيسي رئيس الجمهورية، بالتدخّل لحل أزمتهم، بعد أن خاضوا جميع المسارات لحل الأزمة دون جدوى. وطالب الزملاء بـ”حياة كريمة” لهم، وبحث مطالبهم التي تتمثّل في توزيعهم على المؤسسات الصحفية القومية، أو تعيينهم كمستشارين إعلاميين في المحافظات والمجالس المحلية والمؤسسات والهيئات المختلفة، بالإضافة إلى فتح ملفاتهم التأمينية دون شروط.</t>
  </si>
  <si>
    <t>https://www.ec-rf.net/%d9%85%d9%86%d8%a8%d8%b1-%d8%ad%d8%b1%d9%8a%d8%a9-%d8%a7%d9%84%d8%b5%d8%ad%d8%a7%d9%81%d8%a9-%d9%88%d8%a7%d9%84%d8%a5%d8%b9%d9%84%d8%a7%d9%85-%d8%ad%d8%b5%d8%a7%d8%af-%d8%b4%d9%87%d8%b1-%d8%a3%d9%83/</t>
  </si>
  <si>
    <t>في 8 أكتوبر 2023 نظّمت رابطة الصحف الحزبية والخاصة المتوقّفة بنقابة الصحفيين، وقفة احتجاجية على سُلم نقابة الصحفيين، وذلك للمطالبة بإيجاد حلول لأزمة توقّف تأمينات عدد من الصحف الحزبية والخاصة، وهو ما تسبب في وقف معاش الزملاء، وعدم حصولهم على بعض المزايا والحقوق. وقال الزملاء إن الكثير منهم تخطّوا سن المعاش، ويعانون من أمراض مُزمنة، وأصبحوا غير قادرين على شراء الأدوية، في ظل ظروف اقتصادية صعبة يمر بها الصحفيون في مصر؛ حيث توقّفت معاشاتهم، بالإضافة إلى توقّف الرواتب بغلق تلك الصحف. وكشف الزملاء عن مطالبهم لإنهاء أزمة صحفهم المتوقّفة لأكثر من 14 عام كالآتي: توزيعهم على الصحف القومية، والبوابات الإلكترونية التابعة لها، بهدف إعادة فتح ملفاتهم التأمينية. تعيينهم كمُستشارين إعلاميين للهيئات والمحافظات والمجالس المحلية المختلفة، بهدف إيجاد حل لتوقّف رواتبهم. دفع تأميناتهم المُتأخّرة، بهدف الحصول على المعاش. وتضامن الزملاء خلال وقفتهم، مع القضية الفلسطينية، ورفعوا علم دولة فلسطين، مرددين هتافات ضد التطبيع والكيان الصهيوني.</t>
  </si>
  <si>
    <t>حل مشاكل الزملاء في مجلة الإذاعة والتليفزيون من (تعطيل صرف باقي متجمد بدل التدريب والتكنولوجيا، وتعطيل الترقيات، وتأخر صرف مكافأة نهاية الخدمة، وبعض المستحقات المالية لهم).</t>
  </si>
  <si>
    <t>الهيئة الوطنية للإعلام ومجلة الإذاعة والتليفزيون</t>
  </si>
  <si>
    <t>في 24 أكتوبر 2023 خاطب خالد البلشي، نقيب الصحفيين، حسين زين، رئيس الهيئة الوطنية للإعلام للمطالبة بحل مشاكل الزملاء في مجلة الإذاعة والتليفزيون من (تعطيل صرف باقي متجمد بدل التدريب والتكنولوجيا، وتعطيل الترقيات، وتأخر صرف مكافأة نهاية الخدمة، وبعض المستحقات المالية لهم). وذكر بيان للصحفيين، أن نقيب الصحفيين طالب في خطابه بسرعة إيجاد حلول نهائية لمشاكل الزملاء حتى يتمكنوا من أداء عملهم في بيئة عمل ملائمة. وأشار البلشي في خطابه إلى ورود شكاوى عديدة بشأن تعطيل صرف باقي متجمد بدل التدريب والتكنولوجيا لدى الهيئة للزملاء صحفيي مجلة الإذاعة والتليفزيون، الذي تأخر صرفه دون سبب، الأمر الذي يعد بمثابة إهدار لحقوق الزملاء بالمجلة. كما لفت إلى تأخير وتعطيل ترقيات الزملاء بالمجلة منذ عامين رغم استيفائهم جميع الشروط، والمدد البينية المطلوبة للترقي دون سبب واضح، الأمر الذي يعد إهدارًا كاملًا لحقوقهم طبقًا لقوانين ولوائح العاملين، خاصة بعد استيفائهم جميع الشروط، والمدد البينية المطلوبة لترقي أي زميل. وطالب البلشى، رئيس الهيئة الوطنية بضرورة حل مشكلة تأخر صرف مكافأة نهاية الخدمة، وكل المستحقات المالية للزملاء المحالين على المعاش، لافتًا إلى أن الهيئة كانت تتحجج بعدم صرف المكافأة إلا بعد صدور قرار نيابة الأموال العامة، وأصدرت النيابة قرارها بحفظ القضية إداريًا فى 5/6/2023م، ولم يتم الصرف حتى الآن. كانت النقابة تلقت شكاوى عديدة من الزملاء بشأن تعطيل صرف بعض مستحقات صحفيي مجلة الإذاعة والتليفزيون قرار مجلس إدارة رقم 129 بتاريخ 3/10/2013م، الذى منح الصحفيين علاوة (7,5%)، وكذلك تعطيل صرف بدل التميز (50%) للزملاء بالمجلة، بسبب تقديم أحد محاميي الشئون القانونية في المجلة ببلاغ للنيابة الإدارية، ثم التصعيد لنيابة الأموال العامة، ثم لنيابة الأموال العامة العليا، وظل الموضوع محل التحقيق لمدة عشر سنوات، وبعد الانتهاء من حفظ القضية رقم 72 لسنة 2017م، حصر تحقيق أموال عامة عليا، حفظت برقم 18 لسنة 2023م، بتاريخ 29/5/2023م شكاوى محفوظة أموال عامة عليا.</t>
  </si>
  <si>
    <t>كانت النقابة تلقت شكاوى عديدة من الزملاء بشأن تعطيل صرف بعض مستحقات صحفيي مجلة الإذاعة والتليفزيون قرار مجلس إدارة رقم 129 بتاريخ 3/10/2013م، الذى منح الصحفيين علاوة (7,5%)، وكذلك تعطيل صرف بدل التميز (50%) للزملاء بالمجلة، بسبب تقديم أحد محاميي الشئون القانونية في المجلة ببلاغ للنيابة الإدارية، ثم التصعيد لنيابة الأموال العامة، ثم لنيابة الأموال العامة العليا، وظل الموضوع محل التحقيق لمدة عشر سنوات، وبعد الانتهاء من حفظ القضية رقم 72 لسنة 2017م، حصر تحقيق أموال عامة عليا، حفظت برقم 18 لسنة 2023م، بتاريخ 29/5/2023م شكاوى محفوظة أموال عامة عليا.</t>
  </si>
  <si>
    <t>في 9 نوفمبر 2023 تقدم اليوم أكثر من 50 صحفيا بـجريدة الطريق، بشكاوى فردية إلى مكتب العمل، مختصمين المهندس مدحت بركات رئيس حزب أبناء مصر، ورئيس مجلس إدارة الجريدة، لفصله تعسفيا 6 صحفيين معينين بالجريدة. وذكر الصحفيون أن بركات أغلق أيضًا مقر العمل دون إخطار الجهات المختصة، وأوقف لوحات عمل باقي الصحفيين ومنعهم من ممارسة عملهم، وهددهم بالفصل هم أيضًا إذا لم يدفعوا تأميناتهم بالمخالفة لقوانين العمل، فضلا عن امتناعه عن إعطائهم حقوقهم المادية منذ شهور. ورفض رئيس حزب أبناء مصر، أيضًا الوفاء بوعوده بمنح عقود للصحفيين غير المعينين في المكان، أو منح خطابات ترشح لنقابة الصحفيين، لمن حل عليهم الدور، وجاءت الخطوة الأخيرة بإعفاء رئيس التحرير من منصبه لوقوفه مع الصحفيين. ويقول أحد صحفيي الطريق: “بسبب سياسات بركات التعسفية، ومماطلته، وعدم جديته في الوصول إلى حلول حقيقية، اتخذ مجلس نقابة الصحفيين قرارًا بإيقاف القيد بالجريدة، ما يعني إهدار حلم عشرات الصحفيين بالالتحاق بالنقابة وذبح أحلامهم وتضييع مجهودهم طوال كل هذه السنوات”. وحرر أكثر من 50 صحفيًا بالطريق محاضر بقسم شرطة العجوزة ضد بركات، وقدموا شكوى جماعية بمكتب العمل، بالإضافة إلى عدة أماكن أخرى، وضمنها المجلس الأعلى لتنظيم الإعلام، الهيئة العليا للأحزاب، وغيرها من الجهات ذات الصلة. ولا يزال الصحفيون يصعدون من إجراءاتهم ضد بركات حتى الحصول على كامل مستحقاتهم المالية والمعنوية.</t>
  </si>
  <si>
    <t>مكتب العمل - المنيل</t>
  </si>
  <si>
    <t xml:space="preserve"> المهندس مدحت بركات رئيس حزب أبناء مصر، ورئيس مجلس إدارة الجريدة</t>
  </si>
  <si>
    <t>احتجاجا على الفصل التعسفي وعدم ترشيحهم لنقابة الصحفيين والامتناع عن صرف المستحقات المادية منذ شهور</t>
  </si>
  <si>
    <t>رفع الأجور وتطبيق الحد الأدنى للأجور</t>
  </si>
  <si>
    <t>استقالة جماعية</t>
  </si>
  <si>
    <t>في 19 نوفمبر 2023 تقدّم الزملاء الصحفيون بمجلة الإذاعة والتلفزيون، باستقالتهم إلى حسين زين رئيس الهيئة الوطنية للإعلام؛ اعترضًا على ما وصفوه بـ “التعنّت الواضح” من جهة الإدارة، ورفضها التام بكل السُبل، منح صحفيي المجلة حقوقهم المالية، واستئناف صرف المستحقات التي تمت تعليتها، والموقوفة بقرار من جهة الإدارة، وكذا مستحقات الزملاء المُحالين للمعاش، مؤكدين أن الجميع يُعاني من أوضاع مالية غاية في القسوة. وجاء نص الاستقالة كالتالي: السيد الأستاذ/حسين زين رئيس الهيئة الوطنية للإعلام السيد الأستاذ/ خالد حنفي رئيس مجلس إدارة مجلة الإذاعة والتليفزيون (بالإنابة) نتقدّم نحن -الأعضاء الممثلين للصحفيين بمجلس إدارة مجلة الإذاعة والتليفزيون- باستقالتنا من عضوية المجلس؛ اعتراضًا على الأوضاع الراهنة بالمجلة والتي تنذر بعواقب وخيمة خلال الأيام القادمة بعد التعنّت الواضح من جهة الإدارة، ورفضها التام بكل السُبل منح صحفيي المجلة حقوقهم المالية، واستئناف صرف المستحقات التي تمت تعليتها والموقوفة بقرار من جهة الإدارة، وكذا مستحقات الزملاء المُحالين للمعاش، إذ يعاني الجميع من أوضاع مالية غاية في القسوة. حيث إنه بعد نحو عشر سنوات من التحقيقات بمعرفة نيابة الأموال العامة العليا في القضية رقم 72 لسنة 2017 حصر تحقيق عليا أموال عامة، بشأن ما زعموا أنه مخالفات مالية، وإحالة الزملاء (أعضاء المجلس السابق) للتحقيق في النيابة الإدارية ثم نيابة الأموال العامة العليا.. باتهامات تتضمن «الحصول على منفعة وربح بغير حق بصرف مبالغ العلاوة الدورية وبدل التميز والرصيد النقدي لرصيد الإجازات بالمخالفة وتسهيل الاستيلاء بغير حق على مبالغ مالية.. وغيرها»، وانتهى التصرف في القضية بـ«حفظها إداريًا» من قبل نيابة الأموال العامة العليا دون توجيه أو توصية. ورغم طول فترة التحقيقات، وحفاظًا على الاستقرار العام، وإعلاءً لمبدأ احترام القانون، تحلّى جميع الزملاء بالصبر، انتظارًا لما ستنتهي إليه تحقيقات نيابة الأموال العامة العليا (الجليلة) في القضية، إيمانًا منهم بالعدالة، ويقينًا منهم أنهم أصحاب حق، آملين أن يمتثل الجميع لما ستنتهي إليه التحقيقات دون وضع العوائق والعراقيل أمام تنفيذ القرار -أيًا كان-، وكلهم أمل أن تنتهي هذه الغُمة ويبرَّأ الزملاء المتهمون بارتكاب مخالفات مالية، ويتم استئناف صرف المستحقات المالية التي تم إيقافها بـ«تعنت» واضح من جهة الإدارة، وكانت حجتهم في ذلك أن الأمر محل تحقيقات في نيابة الأموال العامة، ورغم أن النيابة الموقرة لم تصدر قرارًا بإيقاف صرف المستحقات ولم توصِ بذلك، إلا أن الزملاء الصحفيين امتثلوا لذلك، حتى تم صدور قرار نيابة الأموال العامة العليا بحفظ التحقيقات في القضية وقيدت برقم 18 لسنة 2023 بتاريخ 29/5/2023 شكاوى محفوظ أموال عامة عليا. إلا أن الأمر ازداد تعقيدًا وصعوبة بعد صدور قرار حفظ التحقيقات من قبل نيابة الأموال العامة العليا؛ حيث إنه على مدار ستة أشهر تم إقحامنا في مخاطبات ومناقشات لا طائل من ورائها سوى تعطيل استئناف صرف المستحقات، ولا تفضي إلا إلى مزيد من التعطيل وإهدار حقوقنا؛ حيث تم رفع  الأمر مرتين إلى السيد رئيس الهيئة، مع صورة من قرار الحفظ، ثم إحالة الأمر إلى الشئون القانونية المركزية بالهيئة، ثم عرض الأمر على اللجنة القانونية العليا بالهيئة، لتنتهي هذه اللجنة العليا الموقرة، والتي تعد أعلى هيئة قانونية بالهيئة، إلى توصية بإحالة الأمر إلى مجلس الإدارة بالمجلة للاختصاص دون ذكر أي قيد أو شرط أو مانع لاستئناف الصرف، ولو كانت رأت أن ثمة مخالفة مالية أو إدارية تقف حائلًا دون استئناف الصرف لنصت على ذلك صراحة، وهو ما لم يحدث. ورغم أن توصية الإحالة إلى مجلس الإدارة ظاهرها قضاء مصالح الزملاء واستيفاء حقوقهم، إلا أن باطنها أدى إلى ما هو أبعد من ذلك بكثير؛ حيث إن الأعضاء الممثلين للصحفيين أربعة فقط في مواجهة سبعة أعضاء يمثلون جهة الإدارة، وهو ما يعني صراحة استحالة صدور أي قرار لا توافق علية «جهة الإدارة»، بل إننا نصل في تخوفنا إلى حد الخشية من تمرير قرارات متعسفة ضد الزملاء الصحفيين في ظل هذا الوضع الذي عليه تشكيل مجلس الإدارة، إضافة إلى الدور الذي يقوم به العضو القانوني (المُعيّن من قبل السيد رئيس الهيئة) بتحميل قرار حفظ التحقيقات ما لا يحتمل ومحاولة استنطاق القرار وتفسيره بما ليس فيه. وخلال فترة مجلسنا القصيرة حاولنا مرارًا وتكرارًا تمرير قرار بترقية الزملاء مستحقي الترقية إلى الدرجة الأعلى، وهو الإجراء الذى كان يحدث بشكل روتيني في المجالس السابقة، إلا أننا فوجئنا بجهة الإدارة تتحجج بعدم وجود مخصصات مالية وضرورة طلب موافقة القطاع الاقتصادي واستطلاع الشأن مع الشؤون القانونية المركزية؛ لندخل نفس الدائرة التي لا تنتهى، لتكون المحصلة عجزنا عن ترقية الزملاء وضياع حقوقهم المالية والأدبية بسبب التعنت الواضح من جهة الإدارة التي نزعت كل صلاحيات مجلس الإدارة المنصوص عليها في اللوائح القانونية بحجة التمويل المالي. ومع عجزنا التام عن تبرير ما يحدث للزملاء الصحفيين أعضاء الجمعية العمومية، وكذا للزملاء على المعاش، وإصرار جهة الإدارة على استخدام كل الحيل للالتفاف على قرار حفظ التحقيقات وإيقاف صرف أي استحقاقات ترتبت عليه، مع عدم تمكّن الزملاء من الحصول على حقوقهم المالية نتيجة إيقاف الترقيات للزملاء المستحقين، وذلك دون سند قانوني أو صدور قرار صريح بمنع هذه الترقيات، رغم أن إجمالي تكلفة هذه الترقيات للزملاء المستحقين لا تتجاوز الـ20 ألف جنيه، ومع إيقاف العلاوات الدورية منذ 2015 والتي تعد حقًا كفله القانون وأرسى مبدأه لكل الموظفين. لكل ما سبق.. فإننا نطالب بقبول استقالتنا من عضوية مجلس إدارة مجلة الإذاعة والتليفزيون، المشكل بقراركم رقم 1115 لسنة 2022، بعد أن سُدت في وجوهنا كل أبواب العمل العام بشكل متعمد وأصبح مجلس الإدارة أسيرًا ومرتهنًا لدى الأدوات التي تستخدمها الجهة الإدارية لتعطيل القانون الذي نحتمي به في ظل الجمهورية الجديدة التي يقودها رئيس يعلن دائمًا انحيازه للمواطنين البسطاء، وكثيرًا ما يصدر قرارات تساعد المواطنين على الحياة الكريمة التي ننشدها جميعًا. آملين أن يتوفر المناخ الملائم والرغبة في إعطاء كل ذي حق حقه دون مماطلة أو تأخير. والله المستعان. مُقدّمة لسيادتكم:</t>
  </si>
  <si>
    <t>رئيس الهيئة الوطنية للإعلام ومجلة الإذاعة والتليفزيون</t>
  </si>
  <si>
    <t>الهيئة الوطنية للإعلام</t>
  </si>
  <si>
    <t xml:space="preserve"> اعترضًا على ما وصفوه بـ “التعنّت الواضح” من جهة الإدارة، ورفضها التام بكل السُبل، منح صحفيي المجلة حقوقهم المالية، واستئناف صرف المستحقات التي تمت تعليتها، والموقوفة بقرار من جهة الإدارة، وكذا مستحقات الزملاء المُحالين للمعاش</t>
  </si>
  <si>
    <t>صحفيون</t>
  </si>
  <si>
    <t>IND4-0001</t>
  </si>
  <si>
    <t>IND4-0058</t>
  </si>
  <si>
    <t>IND4-0060</t>
  </si>
  <si>
    <t>https://daaarb.com/%d8%a7%d9%84%d8%b5%d8%ad%d9%81%d9%8a%d9%8a%d9%86-%d8%aa%d8%af%d8%b9%d9%88-%d9%84%d8%b3%d8%a7%d8%b9%d8%a9-%d8%a7%d8%ad%d8%aa%d8%ac%d8%a7%d8%ac%d9%8a%d8%a9-%d8%a8%d8%a7%d9%84%d9%86%d9%82%d8%a7%d8%a8/</t>
  </si>
  <si>
    <t>https://daaarb.com/%d8%a7%d9%84%d9%8a%d9%88%d9%85-%d8%b3%d8%a7%d8%b9%d8%a9-%d8%a7%d8%ad%d8%aa%d8%ac%d8%a7%d8%ac%d9%8a%d8%a9-%d8%a8%d9%86%d9%82%d8%a7%d8%a8%d8%a9-%d8%a7%d9%84%d8%b5%d8%ad%d9%81%d9%8a%d9%8a%d9%86-%d9%88/</t>
  </si>
  <si>
    <t>https://daaarb.com/%d8%a7%d9%84%d8%a3%d8%b7%d8%a8%d8%a7%d8%a1-%d8%aa%d9%8f%d8%ac%d8%af%d8%af-%d8%b1%d9%81%d8%b6%d9%87%d8%a7-%d9%84%d9%85%d8%b4%d8%b1%d9%88%d8%b9-%d9%82%d8%a7%d9%86%d9%88%d9%86-%d8%a7%d9%84%d9%85%d9%86/</t>
  </si>
  <si>
    <t>https://daaarb.com/%d9%86%d9%82%d9%8a%d8%a8-%d8%a7%d9%84%d8%a3%d8%b7%d8%a8%d8%a7%d8%a1-%d9%8a%d8%b4%d8%a7%d8%b1%d9%83-%d9%81%d9%8a-%d8%a7%d9%84%d9%88%d9%82%d9%81%d8%a9-%d8%a7%d9%84%d8%a7%d8%ad%d8%aa%d8%ac%d8%a7%d8%ac/</t>
  </si>
  <si>
    <t>https://daaarb.com/%d9%85%d8%b6%d8%b1%d8%a8%d9%88%d9%86-%d9%84%d9%84%d9%8a%d9%88%d9%85-%d8%a7%d9%84%d8%ab%d8%a7%d9%85%d9%86-%d8%a7%d9%84%d9%85%d8%b1%d9%83%d8%b2-%d8%a7%d9%84%d9%85%d8%b5%d8%b1%d9%8a-%d9%8a%d8%ac%d8%af/</t>
  </si>
  <si>
    <t>https://daaarb.com/%d9%81%d9%8a%d8%af%d9%8a%d9%88-%d9%88%d8%b5%d9%88%d8%b1-%d8%a7%d8%b3%d8%aa%d9%85%d8%b1%d8%a7%d8%b1-%d8%a5%d8%b6%d8%b1%d8%a7%d8%a8-2500-%d8%b9%d8%a7%d9%85%d9%84-%d8%a8%d8%b4%d8%b1%d9%83%d8%a9-%d9%8a/</t>
  </si>
  <si>
    <t>https://daaarb.com/%d8%b9%d9%85%d8%a7%d9%84-%d9%86%d8%a7%d9%8a%d9%84-%d9%84%d9%8a%d9%86%d9%8a%d9%86-%d8%ac%d8%b1%d9%88%d8%a8-%d9%8a%d9%81%d8%b6%d9%88%d9%86-%d8%a5%d8%b6%d8%b1%d8%a7%d8%a8%d9%87%d9%85-%d8%b9/</t>
  </si>
  <si>
    <t>تم الانتهاء من الاضراب بعد الاستجابة إلى مطالبهم ومقابل إلغاء قرارات التحقيق مع 15 عاملا منهم باتهامات الشغب والدعوة للاضراب وإلغاء قرارات الإنذار بالفصل لمئات العمال من الشركة بسبب قيامهم بالإضراب.</t>
  </si>
  <si>
    <t>https://daaarb.com/%d8%b9%d9%85%d8%a7%d9%84-%d9%83%d9%8a%d8%b1-%d8%b3%d9%8a%d8%b1%d9%81%d8%b3-%d9%8a%d9%81%d8%b6%d9%88%d9%86-%d8%a7%d8%b9%d8%aa%d8%b5%d8%a7%d9%85%d9%87%d9%85-%d9%88%d8%a5%d8%b6%d8%b1%d8%a7%d8%a8/</t>
  </si>
  <si>
    <t>https://manassa.news/node/12323?fbclid=IwY2xjawF5wa9leHRuA2FlbQIxMQABHUT_waXH9DD3jCnKFdqWtM1w31SR2TpIwZne2L2zhnEoAymEbrucT42BOw_aem_DI-qga8_x7KSezYqqz1ywA</t>
  </si>
  <si>
    <t>نظم 78 صحفيًا من مكتب هيئة الإذاعة البريطانية بي بي سي في القاهرة، وقفة احتجاجية في مدخل العقار رقم 160 بشارع النيل في العجوزة، والذي يحوي مقر بي بي سي، احتجاجًا على ما وصفوه بـ"مماطلة إدارتهم في تنفيذ مطالبهم بزيادة الأجور"، وتضمنت الوقفة مؤتمرًا صحفيًا لنقيب الصحفيين خالد البلشي الذي أعلن عن "إجراءات أكبر" خلال الفترة المقبلة. ورفع الصحفيون المحتجون لافتات حملت عبارات "رواتب غير عادلة، وتمييز إداري، ومعايير مزدوجة وحقائق مشوهة"، واصطفوا حول نقيب الصحفيين كممثل لهم، والذي أعلن أن الخطوات المقبلة "ستشهد إضرابات مفتوحة، ومع موعد لحدث أكبر من هذا بجانب الإجراءات القانونية". تصوير عفاف عبد المنعم- المنصة وقفة لصحفيي بي بي سي في القاهرة- 19 يوليو 2023 وكشف البلشي أن إدارة مكتب بي بي سي القاهرة "بدأت في استخدام إجراءات رأسمالية مبتذلة ومنحطة مثل التهديد بالخصم، أو بتقليل عدد العاملين في المكتب، واستخدام سياسة فرق تسد ومحاولة الوقيعة بين أفراد المكتب" على حد قوله. ونفذ صحفيو مكتب هيئة الإذاعة البريطانية في القاهرة إضرابًا لمدة ثلاثة أيام بدءًا من الاثنين الماضي حتى اليوم. وفي 14 يونيو/حزيران الماضي، نفذ العاملون أنفسهم إضرابًا ليوم واحد، احتجاجًا على "تجاهل الإدارة لمطلب تعديل أجورهم إلى الدولار بدلًا من الجنيه"، خاصة في ظل ما وصفوه بـ"تدني اﻷجور"، سواء مقارنة بزملائهم في المكاتب العربية الأخرى، أو العاملين في قنوات أجنبية في القاهرة.</t>
  </si>
  <si>
    <t>الشيخ زايد</t>
  </si>
  <si>
    <t>ضد "تدخلات وزارة التربية والتعليم في إدارة المدرسة، بشكل يخالف البروتوكول المبرم مع المؤسسة التعليمية المتعاقد معها لإدارة وتشغيل المدرسة، والإشراف عليها تربويًا وتعليميًا وإداريًا"</t>
  </si>
  <si>
    <t>https://manassa.news/node/13317?fbclid=IwY2xjawF5wbZleHRuA2FlbQIxMQABHYsyIVe-_6I4sNHLoMDnGa-Nvdl6jvK-Lw8_2SACPq_TI-mEZi38lkrqsw_aem_DvcbIfr5m6PEcOqVKuhzJg</t>
  </si>
  <si>
    <t>نظم العشرات من أولياء أمور المدرسة المصرية الدولية الحكومية بمدينة الشيخ زايد، وقفة احتجاجية اليوم الخميس، ضد "تدخلات وزارة التربية والتعليم في إدارة المدرسة، بشكل يخالف البروتوكول المبرم مع المؤسسة التعليمية المتعاقد معها لإدارة وتشغيل المدرسة، والإشراف عليها تربويًا وتعليميًا وإداريًا". وتعد المدارس الرسمية الدولية، أحد المشروعات التي أطلقتها الحكومة في مجال التعليم، وتقدم تعليمًا دوليًا بمناهج وشهادات أمريكية وبريطانية ومصروفات لا تتجاوز 15 ألف جنيه لتستهدف الطبقة المتوسطة، في حين تصل مصروفات المدارس الخاصة الدولية لأضعاف المبلغ المذكور. من جهة، قال ولي أمر شارك في الوقفة الاحتجاجية مصطفى محمد "إحنا كأولياء أمور، دخلنا المدرسة دي علشان الوزارة لا بتديرها ولا بتشرف عليها تعليميًا، ولقينا كيان محترم نعلم فيه ولادنا بمصروفات معقولة، لكن الفترة الأخيرة فوجئنا بتدخلات من المسؤولة عن إدارة المدارس الدولية الحكومية في الوزارة، لو استمرت المدارس دي وتقع ومش هتقوم تاني". وأضاف لـ المنصة أن التدخلات وصلت حد تحرك الوزارة لإلغاء الكافيتيريا الموجودة بالمدرسة، لتحويلها إلى صف دراسي والعبث في الكثافة، "علشان كده عملنا وقفة، وقلنا لأ.. المدارس الدولية الحكومية عليها إقبال شديد علشان ماشية بنظام وفيها عدد كثافة محدد ومستحيل يزيد". وتابع "لكن لقينا فيه محاولات لزيادة الكثافة، وفتح فصول على حساب الأماكن الفارغة اللي أصلا معمولة للأنشطة والترفيه، فقلنا نقف علشان الوزارة ترفع إيديها ومتخليش التجربة الناجحة دي تبوظ وتتحول لمدرسة تجريبية". ووقعت وزارة التربية والتعليم، بروتوكول تعاون ثلاثي مع مؤسسة جرين لاند التعليمية ومنظمة البكالوريا الدولية، عام 2014، لتكون المدرسة الدولية الحكومية تحت رعاية وإدارة مؤسسة جرين وتقوم باختيار المعلمين والطلاب وإجراء اختبارات القبول لهم على ألا تزيد كثافة الفصل الواحد عن 25 طالبًا، وفي المقابل تشرف عليها وزارة التعليم ماليًا فقط. واطلعت المنصة على وثيقة رسمية صادرة عن المؤسسة الراعية التي تدير المدرسة، ومرسلة إلى وزير التربية والتعليم رضا حجازي، بتاريخ 13 سبتمبر/أيلول الجاري، تفيد برفض المؤسسة القرار الذي اتخذته الوزارة بإقالة مسؤولة المرحلة الابتدائية في المدرسة الدولية بالشيخ زايد، "لأن البروتوكول ينص على عدم إجراء أي تعيينات أو إقالات دون الرجوع للمؤسسة، وما يحدث لا يخرج عن كونه محاولة لتصفية حسابات بعيدة عن مصلحة المدرسة". وحسب مصدر مسؤول بقطاع التعليم العام في الوزارة تحدث لـ المنصة، فإن شكاوى عدّة وصلت مكتب الوزير من أولياء أمور خلال الأيام الأخيرة بسبب ما وصفوه بالتدخلات الفجة في عمل المدرسة، لكن "كانت هناك شكوك لدى بعض المسؤولين بوجود شبهة تحريض من المؤسسة الراعية لهم، لدفع الناس للضغط على الوزارة لعدم التدخل في الإدارة". وقال المصدر "عقد المؤسسة الراعية مع الوزارة قارب على الانتهاء، وهناك مفاوضات لتجديد تعاقد المؤسسة مع الوزارة مرة أخرى، وغير معقول ألا يكون للوزارة أي صلاحيات في المدارس المصرية الدولية، فنحن نتدخل لمصلحة عامة وليست شخصية، وعلى أي حال، سيتم عقد اجتماع مع المؤسسة لدراسة مطالبها والوقوف على تحفظاتها وتقريب وجهات النظر". وعقب على الوقفة الاحتجاجية بقوله "الأهالي عملوا أزمة من لا أزمة.. مش عارفين مين طلع وقال الوازرة هتفتح فصول في المدرسة مكان الكافيتيريا وغرفة الموسيقى وخلافه وهتبوظ المدرسة وبتدخل في تعيين وإقالة معلمين وإداريين.. الموضوع عبارة عن مقترح لتوسعة المدرسة وإحنا قلنا بلاش ننفذه طالما الناس مش عايزة كده".</t>
  </si>
  <si>
    <t>جامعة الدول العربية</t>
  </si>
  <si>
    <t xml:space="preserve"> للتنديد بالعدوان الإسرائيلي على غزة والمطالبة بإقامة الدولة الفلسطينية المستقلة وعاصمتها القدس الشرقية، تزامنًا مع "اليوم الدولي للتضامن مع الشعب الفلسطيني" المقرر له 29 نوفمبر من كل عام.</t>
  </si>
  <si>
    <t>https://www.facebook.com/almanassanews/posts/pfbid024Jn5XyY5gCzKBrjtHtSXgtsasKXKs4HhPrpy3EUVaDGbkkWFynGWyc1LNWxvVMwCl</t>
  </si>
  <si>
    <t>نظمت جامعة الدول العربية وقفةً تضامنيةً للتنديد بالعدوان الإسرائيلي على غزة والمطالبة بإقامة الدولة الفلسطينية المستقلة وعاصمتها القدس الشرقية، تزامنًا مع "اليوم الدولي للتضامن مع الشعب الفلسطيني" المقرر له 29 نوفمبر من كل عام. وطالب الأمين العام المساعد رئيس قطاع فلسطين والأراضي العربية المحتلة بجامعة الدول العربية السفير الدكتور سعيد أبو علي، المجتمع الدولي، بضرورة وقف حرب الإبادة التي يتعرض لها الشعب الفلسطيني في غزة على أيدي جيش الاحتلال الإسرائيلي "الذي يرتكب أبشع الجرائم على مر التاريخ".</t>
  </si>
  <si>
    <t>استمرت لمدة ثلاث ساعات</t>
  </si>
  <si>
    <t>https://www.facebook.com/almanassanews/posts/pfbid022BhRgLJyZutJvBG68eF53dNL5fbWa1dbQUgFSeJwdHsNqEtGP9i7fzSy4vCJQXY7l</t>
  </si>
  <si>
    <t>https://manassa.news/node/14410?fbclid=IwY2xjawF5wcZleHRuA2FlbQIxMAABHe-zptg1wjN9rfAQLm9lxEpvNF9yZ4Lito4FAGTxWLqVkORYCs9wjbRWGA_aem_nDKzUy9DkCuefDzQr7qg4Q</t>
  </si>
  <si>
    <t>https://manassa.news/node/15194?fbclid=IwY2xjawF5wdNleHRuA2FlbQIxMQABHeDqys2dpQQ4EgrgxV-cNmPYTD1dye_oQw9nuDF75frArWhLHCErq0AFKg_aem_qE7vtYj6Or9IvHktUvRZQg</t>
  </si>
  <si>
    <t>استمرت لمدة ساعة</t>
  </si>
  <si>
    <t>https://www.facebook.com/almanassanews/posts/pfbid0UUVPsCpUtte9Bz74m39CcqkEDudUg7pLYFPHML3ZHaFrqiijAbQ8kGqm8ivvQCjTl</t>
  </si>
  <si>
    <t>https://manassa.news/node/13900?fbclid=IwY2xjawF5wgNleHRuA2FlbQIxMQABHTJnt7Kamy1BNqZno0U-Z5x42wjq87JoUL6PraIA5eS5dzxRLQGsfejEKQ_aem_tKVHLp1KmQ7Xft3B_I-HgQ</t>
  </si>
  <si>
    <t>نظم عدد من الصحفيين والنشطاء وقفة احتجاجية، أمس، أمام مقر النقابة بوسط القاهرة، للتنديد بقصف جيش الاحتلال الإسرائيلي لقطاع غزة، في مشهد غاب عن سلالم النقابة منذ آخر تظاهرات شهدتها في يونيو/حزيران 2017، ضد إقرار مصر لاتفاقية تيران وصنافير. وتستمر قوات الاحتلال الإسرائيلي في قصف قطاع غزة اليوم الخميس، لليوم السادس على التوالي منذ شنت حركة حماس هجومًا مباغتًا عبر الحدود على البلدات والمدن الإسرائيلية المتاخمة للقطاع فجر السبت الماضي، ما أوقع ما لا يقل عن 1200 قتيل من الجانب الإسرائيلي بالإضافة إلى أسر العشرات. ولم تشهد سلالم نقابة الصحفيين، التي كانت مقصدًا للأحزاب والقوى السياسية المحتجة، على مدى السنوات الست الماضية وقفات احتجاجية مؤثرة، في ظل شغلها بأدوات بناء و"سقالات" استخدمت في ترميم واجهة المبنى، والتي أزيلت قبل انتخابات النقابة الأخيرة في مارس/آذار الماضي. وجاءت وقفة الصحفيين الاحتجاجية أمس، كفعالية ضمن يوم تضامني مع الشعب الفلسطيني نظمته النقابة، تنديدًا بما وصفته بـ"إجرام آلة الحرب والقتل الصهيونية المتوحشة التي تسفك دماء شعب أعزل، وتقصف بيوت المدنيين، وتأكيدًا منها أيضا على أنها ترفض التطبيع مع الكيان الإسرائيلي". وردد المشاركون بالوقفة هتافات منددة بعدوان الاحتلال على غزة، منها "بنرددها جيل ورا جيل بنعاديكي يا إسرائيل، والأراضي فلسطينية والمقاومة مستمرة، وأرض فلسطينية حرة، ولا تطبيع ولا سياحة طول ما الأرض مستباحة، ويا فلسطين آسفين إحنا كمان متحاصرين". تصوير محمد الراعي لـ المنصة وقفة تضامنية مع فلسطين في نقابة الصحفيين- أكتوبر 2023 ومن جهته، قال نقيب الصحفيين خالد البلشي، إن النقابة أرادت "إرسال رسالة قوية من الصحفيين المصريين تعبيرًا عن غضبهم مما يحدث من جرائم ضد الشعب الفلسطيني، من داخل نقابتهم وعلى سلالمها أيضا في شكل راق ومعبر عن الكيان النقابي". وأضاف البلشي في حديثه لـ المنصة، "اليوم جاء أيضًا للتنديد باستهداف الصحفيين الفلسطنيين، وتعرضهم لمخاطر، بل وقتل ثمانية منهم نقلوا جرائم الاحتلال بالأراضي الفلسطنية"، منوهًا إلى أن "الأيام المقبلة ستشهد عددًا من الخطوات الفعلية لدعم القضية الفلسطينية أهمها توثيق ما يفعله الكيان الصهيوني من انتهاكات". وأعلن البلشي، خلال كلمته ضمن فعاليات اليوم التضامني، أن النقابة تسعى إلى إعادة تفعيل الحساب البنكي المُخصص لدعم الأشقاء في فلسطين، عبر مخاطبة كل الجهات المختصة، مؤكدًا أنه بمجرّد إعادة تفعيله سيستطيع أي مواطن أن يتبرع عليه لدعم الشعب الفلسطيني. كما أعلن تشكيل عدد من اللجان ستكون مهمتها التواصل مع اتحاد الصحفيين العرب، "لفضح جرائم الاحتلال الصهيوني"، بالإضافة إلى الإعداد ليوم للتبرع بالدم للشعب الفلسطيني، بالتعاون مع الهلال الأحمر ووزارة الصحة المصرية.</t>
  </si>
  <si>
    <t>https://manassa.news/node/13987?fbclid=IwY2xjawF5whRleHRuA2FlbQIxMQABHZhRhKGwyn4cu12Ms1WpsgOMfT_QoqU9xucTgzrcIJ5eJPMFKdWWLQ0WHg_aem_Y_9T-ia2Ab_iW2NYbb_q5Q</t>
  </si>
  <si>
    <t>نقابة المحامين</t>
  </si>
  <si>
    <t>استمرت لمدة ساعتين</t>
  </si>
  <si>
    <t>https://www.facebook.com/almanassanews/posts/pfbid029mpDpKXpjZ6a7pea31ikNye9CRyrc2pdpZpCgfeYcKuzexLw5s2uPz9ugtL7R4njl</t>
  </si>
  <si>
    <t>التجمع الثالث</t>
  </si>
  <si>
    <t>الجامعة الألمانية بالقاهرة</t>
  </si>
  <si>
    <t>https://manassa.news/node/14055?fbclid=IwY2xjawF5wnhleHRuA2FlbQIxMQABHb8UYPQWch4z0QcWdMxJ82BiYrdZGeN7k6C5pmdYw4sYrjh4s6GtdzkT5g_aem_jKIgfqGz2vehUxBru7jCtg</t>
  </si>
  <si>
    <t>شهدت الجامعة الألمانية بالقاهرة، اليوم الخميس، تظاهرة مؤيدة لحق فلسطين في إقامة دولتها المستقلة، ومنددةً بالاعتداءات الإسرائيلية على قطاع غزة، وقصفها الثلاثاء الماضي المستشفى المعمداني، في مجزرة راح ضحيتها 471 قتيلًا، وفق أحدث حصيلة أعلنتها وزارة الصحة الفلسطينية. وتجمع مئات الطلاب صباح اليوم في حرم الجامعة، رافعين صورة لأحد مباني قطاع غزة بعد تعرضه للقصف الإسرائيلي، وهتفوا "بالروح بالدم نفديك يا أقصى، ع القدس رايحين شهداء بالملايين، غزة غزة رمز العزة، من قلب الجامعة الألمانية فلسطين عربية". وانتهت المظاهرة التي شارك فيها نحو 500 طالب، بصلاة الغائب على أرواح ضحايا العدوان الإسرائيلي، وسط لافتات تطالب بوقف الانتهاكات التي يمارسها جيش الاحتلال في حق المدنيين. تصوير أحد المتظاهرين- خاص للمنصة طلاب الجامعة الألمانية ينددون بالعدوان الإسرائيلي على غزة- 19 أكتوبر 2023 وخرجت مجموعات من طلاب جامعات 6 أكتوبر، والإسكندرية، والمنيا، والقاهرة، وسوهاج، وكفر الشيخ وشبين الكوم، والمنصورة، وبني سويف، والجامعة الأمريكية في القاهرة، أمس الأربعاء، في تظاهرات منددةً بالاعتداءات الإسرائيلية. كما أصدر وزير التربية والتعليم رضا حجازي، تكليفًا رسميًا بأن يقف طلاب المدارس اليوم الخميس، دقيقة حدادًا على شهداء غزة، مؤكدًا، في بيان اطلعت المنصة على نسخة منه، أن "الوزارة تضع القضية الفلسطينية واستعادة حقوق الفلسطينيين، على رأس أولويات التوعية الطلابية خلال الفترة المقبلة". وقتل مئات الفلسطينيين، الثلاثاء، بصاروخ واحد على الأقل استهدف المستشفى المعمداني بالبلدة القديمة وسط مدينة غزة. وقال المتحدث باسم وزارة الصحة الفلسطينية الدكتور أشرف القدرة، أمس، إن "المجازر المتلاحقة التي يرتكبها الاحتلال الإسرائيلي تعد تطهيرًا عرقيًا وتهديدًا للوجود الفلسطيني". وأعلن القدرة أن حصيلة ضحايا "المجزرة الأكبر والأعنف التي ارتكبها الاحتلال الإسرائيلي المجرم داخل المستشفى المعمداني بلغت 471 شهيدًا، ولا زالت 28 حالة حرجة إضافة إلى 314 إصابة بجراح مختلفة"، موضحًا أن إجمالي ضحايا العدوان الإسرائيلي لليوم الثاني عشر على التوالي بلغ "3478 شهيدًا و12065 إصابة بجراح مختلفة".</t>
  </si>
  <si>
    <t>جامعة القاهرة</t>
  </si>
  <si>
    <t>جامعة 6 أكتوبر</t>
  </si>
  <si>
    <t>جامعة كفر الشيخ</t>
  </si>
  <si>
    <t>جامعة شبين الكوم</t>
  </si>
  <si>
    <t>الجامعة الأمريكية بالقاهرة</t>
  </si>
  <si>
    <t>جامعة بني سويف</t>
  </si>
  <si>
    <t>التجمع الخامس</t>
  </si>
  <si>
    <t>https://manassa.news/node/13048?fbclid=IwY2xjawF5w49leHRuA2FlbQIxMQABHWj_rW_10P1rSyunLENJj_EpzhwF8E9lOAAK6xziw0C7EUPpp6e0tiC55Q_aem_Zac0QIQ8Q9U5RowAzpjBRQ</t>
  </si>
  <si>
    <t>https://manassa.news/node/13804?fbclid=IwY2xjawF5w5NleHRuA2FlbQIxMQABHbKJvrcZyPG9HptB8JBpMSDM_VIisjAfzcJ87WDpQ4TI7e00W-hz44zhJQ_aem_J2AIhUJBJrul6qpWCSY6WA</t>
  </si>
  <si>
    <t>استدعاء للأمن الوطني والضغط من أجل وقف الإضراب</t>
  </si>
  <si>
    <t>https://manassa.news/node/12323?fbclid=IwY2xjawF5w5pleHRuA2FlbQIxMQABHZS1JjQLiyXNt5mCu2zV_aw3-gIsGDB82n_M3zR0mz-gCIW0L2TRi3GneQ_aem_DYneaRH9AQv_ZxTBiEFYYw</t>
  </si>
  <si>
    <t>https://manassa.news/node/13742?fbclid=IwY2xjawF5w59leHRuA2FlbQIxMQABHYlAgLKM41t19xmXqdOrrqa1N2qF6r4gJ02cGTLGN9VlnCFLgnxmjGtw0Q_aem_VuHd4EyWC-POZiWdEkeGJg</t>
  </si>
  <si>
    <t>https://manassa.news/node/13458?fbclid=IwY2xjawF5xLVleHRuA2FlbQIxMQABHRCQ6Z88_AXPNw8hkDdLRXcx3ylGLLKaD2i7ODx1ELZzIFOo8AX9PKQZ0A_aem_l0dzpfw25ggUxwK7NybP_w</t>
  </si>
  <si>
    <t>https://www.facebook.com/almanassanews/posts/pfbid0TRLGvwonr8CZVJso8DqyDNnedCN3HSDaMZ8MzDhuc7YoatppRpBxKWwbDW2cuM6rl</t>
  </si>
  <si>
    <t>اضراب احتجاجي (تعليق الحملة الانتخابية لمدة 48 ساعة)</t>
  </si>
  <si>
    <t>احتجاجا على منع السلطة مؤيديه من تحرير توكيلات ترشحه بمكاتب الشهر العقاري</t>
  </si>
  <si>
    <t>حملة ترشيح أحمد الطنطاوي</t>
  </si>
  <si>
    <t>أعلن السياسي أحمد الطنطاوي تعليق أعمال حملته الانتخابية لمدة 48 ساعة، اعتراضًا على ما وصفه بـ"منع السلطة مؤيديه من تحرير توكيلات ترشحه بمكاتب الشهر العقاري".</t>
  </si>
  <si>
    <t>يوم تضامني مع الصحافة الفلسطينية</t>
  </si>
  <si>
    <t>تضامنا مع الصحافة الفلسطينية بعد استشهاد سامر أبو دقة بالإضافة إلأى 90 صحفيا وعاملا بالإعلام في قائمة الشهداء الفلسطينيين</t>
  </si>
  <si>
    <t>https://daaarb.com/%d8%aa%d9%81%d8%a7%d8%b5%d9%8a%d9%84-%d9%8a%d9%88%d9%85-%d9%85%d8%b9-%d8%a7%d9%84%d8%b5%d8%ad%d8%a7%d9%81%d8%a9-%d8%a7%d9%84%d9%81%d9%84%d8%b3%d8%b7%d9%8a%d9%86%d9%8a%d8%a9-%d8%a7%d9%84/</t>
  </si>
  <si>
    <t>دعت نقابة الصحفيين إلى “يوم مع الصحافة الفلسطينية” الثلاثاء، المقبل. وقالت النقابة في بيان لها، الأحد: “بعد استشهاد سامر أبو دقة فى جريمة حرب متكاملة الأركان، وانضمامه إلى 90 صحفيًا وعاملًا بالإعلام فى قائمة الشهداء، وبعد أكثر من 70 يومًا على طوفان الأقصى، لا يزال الشعب الفلسطينى فى غزة يقف بصمود أمام حرب الإبادة، التى يشنها الكيان الصهيونى، تحت أنظار العالم، ويواجه الإعلام الغربى المنحاز للدعاية الصهيونية، ومخططات تصفية القضية الفلسطينية بالتهجير، وبينما تتصدى الصحافة الفلسطينية لمعركة الحقيقة، والانتصار للعدالة، فإنها تواجه استهداف أفرادها وعائلاتهم”. وتابعت: تدعوكم نقابة الصحفيين ليوم تضامنى مع الصحافة الفلسطينية، نجتمع معًا لنقول أوقفوا الحرب، انقلوا الحقيقة، شاركوا أهل غزة فى رفض صفقات التهجير، وإعادة التوطين. وأضافت: الثلاثاء القادم 19 /12 بدءًا من الساعة الثالثة، ويتخلل اليوم عدد من الفاعليات التضامنية: – من 3 إلى 5 فى بهو الدور الرابع أوريجامى بألوان علم فلسطين مع أميرة العربى – مدربة أوريجامى. فقرة مناسبة للأطفال والكبار، تعليم مبسط لفن طى الورق “الأوريجامى”، وصناعة مجسمات بألوان العلم الفلسطينى. – من 5 إلى 6:30 مؤتمر صحفى بالقاعة الرئيسية الدور الرابع “الصحافة الفلسطينية فى مواجهة الإبادة” يتحدث خلاله: خالد البلشى – نقيب الصحفيين. ناصر أبو بكر – نقيب صحفيى فلسطين. منير زعرور – مدير البرامج والسياسات فى الشرق الأوسط للاتحاد الدولى للصحفيين. وأكدت أنه يعلن خلال المؤتمر عن خطوات التنسيق بين نقابتى مصر، وفلسطين، والاتحاد الدولى للصحفيين لاتخاذ خطوات أمام الجنائية الدولية ضد استهداف قوات الاحتلال للصحفيين باعتبارها جرائم حرب، ويتخلل المؤتمر فيلم تسجيلى قصير/ “قصة عنف” – 2023، – من 6:30 إلى 8 القاعة الرئيسية الدور الرابع ندوة “القضية الفلسطينية بين المعايير المزدوجة.. ومخططات التهجير”، ويتحدث فيها:  مستشار مركز الأهرام للدراسات السياسية والاستراتيجية/ د. عبد العليم محمد، والكاتب والسياسى/ د. عمرو الشوبكى، ومن غزة / د. عطا أبو العيش، والكاتب الصحفى، والإعلامى/ حسين عبد الغنى، ويعقبها فيلم تسجيلى قصير.. “مشاهد من الاحتلال فى غزة” – 1973 – من 8:30 إلى 9:30 القاعة الرئيسية الدور الرابع، فرقة الأولة بلدى.. أغانٍ عن فلسطي</t>
  </si>
  <si>
    <t>مقر حزب الكرامة</t>
  </si>
  <si>
    <t>اعتصام رمزي</t>
  </si>
  <si>
    <t>تضامنا مع الشعب الفلسطيني</t>
  </si>
  <si>
    <t>الحركة المدنية الديمقراطية</t>
  </si>
  <si>
    <t>https://daaarb.com/%d8%a7%d9%84%d9%8a%d9%88%d9%85-%d8%a8%d8%af%d8%a1-%d8%a7%d8%b9%d8%aa%d8%b5%d8%a7%d9%85-%d8%b1%d9%85%d8%b2%d9%8a-%d9%84%d9%84%d8%ad%d8%b1%d9%83%d8%a9-%d8%a7%d9%84%d9%85%d8%af%d9%86%d9%8a%d8%a9-%d9%88/</t>
  </si>
  <si>
    <t>دعت الحركة المدنية الديمقراطية للمشاركة في اعتصامها الرمزي الأول للتضامن مع الشعب الفلسطيني، وذلك من الرابعة إلى السابعة مساء اليوم الأحد 12 نوفمبر 2023، في مقر حزب الكرامة بمنطقة الدقي في محافظة الجيزة، على أن يتكرر في مقرات باقي أحزاب الحركة خلال الأيام المقبلة. كما تنظم الحركة المدنية الديمقراطية واللجنة الشعبية للتضامن مع الشعب الفلسطيني مؤتمرا سياسيا، الأربعاء المقبل 15 نوفمبر الجاري، لإعلان وقوف الشعب المصري بكافة أطيافه بجانب الحق الفلسطيني ودعم صمود شعبه أمام المجازر والهجمة الوحشية الشرسة لكيان الاحتلال الإسرائيلي الصهيوني العنصري على أشقائنا في غزة. ومن المقرر عقد المؤتمر في الخامسة مساء الأربعاء، في مقر حزب المحافظين بمنطقة جاردن سيتي في وسط القاهرة. وأسفر العدوان الإسرائيلي المتواصل على قطاع غزة منذ السابع من أكتوبر الماضي، عن ارتقاء أكثر من 11078 شهيدا، بينهم 4506 أطفال و3027 امرأة، إضافة إلى إصابة 27490 مواطنا، غالبيتهم من النساء والأطفال، في حصيلة غير نهائي</t>
  </si>
  <si>
    <t>https://daaarb.com/%d8%a7%d9%84%d8%b5%d8%ad%d9%81%d9%8a%d9%8a%d9%86-%d8%aa%d9%8f%d8%af%d8%b4%d9%86-%d9%8a%d9%88%d9%85%d9%8b%d8%a7-%d8%aa%d8%b6%d8%a7%d9%85%d9%86%d9%8a%d9%8b%d9%91%d8%a7-%d9%85%d8%b9-%d8%a7%d9%84%d8%b4/</t>
  </si>
  <si>
    <t>نجع حمادي</t>
  </si>
  <si>
    <t>مصنع سكر نجع حمادي</t>
  </si>
  <si>
    <t>https://revsoc.me/workers-farmers/46125/</t>
  </si>
  <si>
    <t>إعتصام عمال مصنع سكر نجع حمادي أمس تضامنًا مع عمال مصانع السكر بكومبوا وادفو وارمنت وقوص ودشنا، وقد تظاهر عشرات العمال بمصنع السكر في كوم أمبو بأسوان أمام مبنى الإدارة داخل المصنع ،يوم الاثنين الماضي. وذلك للمطالبة بالاتى :- 1- زيادة الوجبة 2- زيادة البدل النقدى 3- ربط العلاوات بالأجر الأساسي 4- زيادة الحافز 5- تطبيق علاوة غلاء المعيشة التى اقرها السيسي منذ فترة كل التضامن مع عمال مصر في اعتصامهم المشروع</t>
  </si>
  <si>
    <t>تضامنًا مع عمال مصانع السكر بكومبوا وادفو وارمنت وقوص ودشنا للمطالبة بحقوقهم المادية</t>
  </si>
  <si>
    <t>عمال مصنع سكر نجع حمادي</t>
  </si>
  <si>
    <t>إدارة مصانع السكر</t>
  </si>
  <si>
    <t>مصنع السكر في كوم إمبو</t>
  </si>
  <si>
    <t>زيادة الوجبة، زيادة البدل النقدى، ربط العلاوات بالأجر الأساسي، زيادة الحافز، تطبيق علاوة غلاء المعيشة التى اقرها السيسي منذ فترة</t>
  </si>
  <si>
    <t>رئيس الوزراء</t>
  </si>
  <si>
    <t>https://revsoc.me/workers-farmers/46039/</t>
  </si>
  <si>
    <t>تقدم عمال شركة”رؤية” للمقاولات التابعة لشركة”بايونير”بشكوى لرئاسة مجلس الوزراء لعدم صرف الزيادة السنوية المُقررة للعمال لمدة 4 سنوات متتالية، ووقف صرف الأرباح السنوية لمدة 5 سنوات، فضلاً عن سحب كارنيهات التأمين الطبي من العمال، وإمتناع الشركة عن صرف مكافأة غلاء المعيشة منذ عام 2018. من جانبها حولت رئاسة مجلس الوزراء شكوى العمال إلى وزارة العمل والتي قامت بتحويل شكاوى العمال إلى مكتب العمل التابع له الشركة للتحقيق في شكاوى العمال، وأرسل مكتب العمل خطابات إلى العمال لحضور التحقيق إلا أن الشركة امتنعت عن إرسال مُمثل لها لحضور التحقيقات، فقام مكتب العمل بإرسال الشكاوى وأسماء العمال على مقر الشركة، فيما أوقفت الشركة صرف مرتبات شهر يوليو للعمال المتقدمين بالشكاوى، قبل أن تتراجع الشركة وتقوم بصرف مرتبات شهر يوليو، وبحسب أحد العمال فإن مكتب العمل حدد يوم 14 من الشهر الحالي لإستكمال التحقيقات في شكاوى العمال. ويعاني عمال شركة رؤية من ظروف عمل صعبة تفتقر إلى الحد الأدنى من الإشتراطات الواجب توفرها في بيئة العمل، ففي ظل الحرارة الشديدة بالمناطق الجبلية حيث أنه لا يوجد مياه صالحة للشرب لا تقوم الشركة بتوفير المياه اللازمة للعمال لحماية العمال من الوطأة الحرارية مما يعرضهم لمخاطر صحية جسيمة، فضلاً عن الإنتهاكات للحقوق المالية للعمال.</t>
  </si>
  <si>
    <t>عدم صرف الزيادة السنوية المُقررة للعمال لمدة 4 سنوات متتالية، ووقف صرف الأرباح السنوية لمدة 5 سنوات، فضلاً عن سحب كارنيهات التأمين الطبي من العمال، وإمتناع الشركة عن صرف مكافأة غلاء المعيشة منذ عام 2018.</t>
  </si>
  <si>
    <t>حولت رئاسة مجلس الوزراء شكوى العمال إلى وزارة العمل والتي قامت بتحويل شكاوى العمال إلى مكتب العمل التابع له الشركة للتحقيق في شكاوى العمال</t>
  </si>
  <si>
    <t>كلية الحقوق - جامعة الإسكندرية</t>
  </si>
  <si>
    <t>احتجاجا على الرسوب الجماعي لأغلب الطلبة مطالبين بإعادة تصحيح أوراق الامتحانات</t>
  </si>
  <si>
    <t>https://revsoc.me/students/45970/</t>
  </si>
  <si>
    <t>تظاهر العشرات من طلاب كلية الحقوق بجامعة الإسكندرية أمس الاثنين، احتجاجًا على الرسوب الجماعي لأغلب الطلاب بكافة الفرق مطالبين بإعادة تصحيح أوراق الامتحانات. وقد تظاهر الطلاب أمام مبنى الكلية مطالبين مقابلة عميد الكلية والحديث معه، ليقوم أفراد هيئة التدريس بجمع الطلاب داخل أحد القاعات بحجة رغبة العميد في الحديث معهم، ليتفاجأ الطلاب بعدها بهروب العميد من حرم الجامعة، ليحتشد الطلاب مرة أخرى مطالبين بإقالة العميد. خلال الأيام الماضية شهد الوسط الطلابي بالكلية حالة من الغضب عقب صدور نتيجة اختبارات العام الدراسي الحالي بنسبة نجاح تتراوح بين 20% و40% فقط للفرق الدراسية الأربعة. وقد صرح العميد في وقت سابق أنه لن يتم إعادة تصحيح الإمتحان إلا بعد تقديم الطلاب على تظلم للكلية، وهو ما رفضه أغلب الطلاب معتبرين أنها وسيلة من الإدارة للضغط عليهم لجني مزيد من الرسوم.</t>
  </si>
  <si>
    <t>https://www.facebook.com/ENHR2021/posts/pfbid0YxX7kzUyBcPDBhvaHUtLVuBJ4RD7F1BgNte1oaDA52snfv3AFd7xq3TMEvYV8puQl</t>
  </si>
  <si>
    <t>https://www.facebook.com/ENHR2021/posts/pfbid02CtfcJhjWGsLPwJ2xJzwT33QR4yc2zq6vPQMWz9MrDBLbVPVpJzC1Nsrwzpb1zs3pl</t>
  </si>
  <si>
    <t>https://www.facebook.com/ENHR2021/posts/pfbid0rHudrkaBkeirxRviMaFSh4eHvVdvZPUpKNAiwXhCB5N171XxLRKQ8ndDKPCTuFFfl</t>
  </si>
  <si>
    <t>إضرابات عن العمل وغضب العمال يتصاعد بعد تجاهل إدارة "يونيفرسال" لمطالبهم ودفع رواتبهم المتأخرة لم تدفع الظروف الاقتصادية الصعبة وارتفاع أسعار جميع السلع، و غلاء المعيشة المتصاعد، مجلس إدارة وملاك شركة يونيفرسال لإنتاج الأجهزة الكهربائية بالمنطقة الصناعية الثانية بمدينة السادس من اكتوبر بمحافظة الجيزة، لصرف مرتبات العاملين المتأخرة للشهر الثالث على التوالي. فقد رصدت وحدة الحقوق الاقتصادية والاجتماعية بالشبكة المصرية تصاعد حالة الغضب بين عمال "يونيفرسال" بعد رفض مجلس الإدارة مطالبهم المتمثلة فى: 1- دفع رواتبهم عن شهر أغسطس وسبتمبر الماضيين 2-دفع رواتبهم المتأخرة عن شهر سبتمبر 2021 وشهري نوفمبر وديسمبر 2022 3- منحهم الحوافز عن 15 شهرا 4- منحهم بدل طبيعة العمل عن 24 شهرا 5- زيادة مرتباتهم لمواجهة الارتفاع المتصاعد للأسعار والغلاء المتواصل في مستلزمات الحياة وكان مئات العمال قد شاركوا منذ أمس الأول الاثنين الموافق الثانى من أكتوبر في وقفة احتجاجية طوال اليوم، مطالبين بدفع رواتبهم ومستحقاتهم المالية المتأخرة وتحسين أجورهم. يبلغ عدد العاملين بالمصنع حاليا قرابة 1500 عامل وموظف إداري ومهندس، بينما كان عددهم يناهز 12000 قبل عام 2014، والتي شهدت تضييقات متتالية، حتى وصلت مرحلة المأساة. تحدث أحد العاملين بالشركة إلى الشبكة المصرية، قائلا "توقف راتبي بعد 16 سنة عمل عند 3500 جنيه". حملت كلماته مزيجا من الحسرة والألم، متمنيا أن ينتهي كابوس تأخر رواتبهم، والتي لا تكفى لمدة 10 أيام، فى ظل الظروف المعيشية الصعبة، وهو ما يضطر العاملين للاستدانة، والتعامل بالأقساط، وكتابة وصولات أمانة، ويهددهم بالسجن عند التعثر في دفع الأقساط المالية فى أوقاتها. يذكر أن شركة يونيفرسال لإنتاج الأجهزة الكهربائية، بالمنطقة الصناعية الثانية بمدينة السادس من أكتوبر بمحافظة الجيزة تعد واحدة من أكبر شركات إنتاج الأجهزة الكهربائية فى مصر، ويبلغ عدد مصانعها 10 مصانع، ومع ذلك فإن مرتبات العاملين بالمصنع والتي تترواح بين 3000 إلى 4000 جنية تعتبر متدنية جدا عند مقارنتها بمتوسط رواتب العاملين في مصر، مما يدفع العمال حاليا إلى دراسة طرق التصعيد، وخاصة مع تخاذل مكتب العمل بالسادس من أكتوبر التابع له المصنع عن مناصرتهم، رغم الشكاوى العديدة التي قدمها العمال، وعدم الوصول إلى حلول مرضية، في ظل استمرار ارتفاع الأسعار بشكل عام، ورفض الإدارة المستمر لمطالبهم.</t>
  </si>
  <si>
    <t>وقفة تأبين بالشموع</t>
  </si>
  <si>
    <t>https://manassa.news/news-bulletin/14291?fbclid=IwY2xjawF5xdxleHRuA2FlbQIxMQABHWu6zKdFOZZxF88P4StA39r9-xus9DriPRIf6HOohm2p3qKytAfhR0AFxw_aem_ylNTojyxdGvcCATQDAH32A</t>
  </si>
  <si>
    <t>أقامت نقابة الصحفيين المصرية، مساء أمس الأحد، تأبينًا لضحايا العدوان الإسرائيلي على قطاع غزة من الصحفيين الفلسطينيين وأسرهم، بعد مقتل أكثر من 24 صحفيًا، إضافة إلى عشرات من عائلات العاملين بالمهنة، بينهم 3 من أسرة الزميل وائل الدحدوح مراسل قناة الجزيرة في غزة، في وقت حيا نقيب الصحفيين خالد البلشي "نضال الصحفيين الفلسطينيين لنقل الحقيقة في مواجهة انحياز واضح من وسائل الإعلام الغربية". وبدأت الوقفة بإذاعة السلام الوطني لكل من مصر وفلسطين، ثم عرض فيلم تسجيلي مثل فيه عدد من الصحفيين المصريين شخصيات شهداء الصحافة الفلسطينية، للتعريف بأسمائهم ومكان عملهم، وكيف قتلوا على يد الإحتلال هم وعائلاتهم. وأشار البلشي إلى أن "الهدف من تكريم أرواح زملائنا أن نرسل رسالة تحية للشعب الفلسطيني البطل وإلى كل الذين يدفعون الثمن من أجل حريتهم ومن أجل مستقبلنا أيضًا، عل رسالتهم تصل لمن يديرون المنطقة". وأوضح البلشي أن الأرقام لم تعد معبرة، "هناك 24 صحفيًا استشهدوا، وهناك إحصائيات أخرى أحصت 45 شهيدًا، إننا أمام استهداف لناقلي الحقيقة يشمل أرواحهم وبيوتهم وأسرهم، ومحاولة أيضا لاستهداف قضية شعب يناضل من أجل حريته". واستطرد "أي كلام يصغر أمام تلك البطولة، زميلنا الدحدوح فقد أربعة من أبنائه، وخرج ليعمل من جديد ليقدم نموذج بطولة، ربما يطول الأمر ربما يتأخر الانتصار قليلًا، ولكن بفضل صمود هذا الشعب ضد عدوان كل جرائم المحتل بقت القضية صامدة". وأنهى البلشي كلمته برسالة تحية للشعب الفلسطيني الذي وصفه بالبطل، قائلًا "نحن معكم ولو بأضعف الإيمان، وأنتم تواجهون الموت ربما نحاول التحرك ولو بنصرة بسيطة لكم". ومن جانبه قال وكيل نقابة الصحفيين محمد سعد عبد الحفيظ  إن "من يستحق التأبين ليسوا الشهداء في غزة وفلسطين بل النظام العربي الذي سقط واكتفى ببيانات شجن وإدانة وكأن من يموتون شعب من أمريكا الجنوبية أو جنوب شرق آسيا".</t>
  </si>
  <si>
    <t xml:space="preserve"> تأبينًا لضحايا العدوان الإسرائيلي على قطاع غزة من الصحفيين الفلسطينيين وأسرهم، بعد مقتل أكثر من 24 صحفيًا، إضافة إلى عشرات من عائلات العاملين بالمهنة، بينهم 3 من أسرة الزميل وائل الدحدوح مراسل قناة الجزيرة في غزة</t>
  </si>
  <si>
    <t>https://manassa.news/news-bulletin/13552?fbclid=IwY2xjawF5xcxleHRuA2FlbQIxMQABHeJVShUB407Uly5hmlnkw7d4tQFb02jlg5j0N7W7o4Z4cKHkDyWKnJgw6A_aem_radcMVJIpW3tBw-8HBDU7w</t>
  </si>
  <si>
    <t>https://manassa.news/news-bulletin/13609?fbclid=IwY2xjawF5xaxleHRuA2FlbQIxMQABHZ8wHaLVgUw71zZgcHDZ4fns8xExT4YfGb0EKL-xfd9J6OFYd4kbci3NNA_aem_FCqmJ7iwhUzOP1HZXDujVg</t>
  </si>
  <si>
    <t>https://manassa.news/news-bulletin/13970?fbclid=IwY2xjawF5xMhleHRuA2FlbQIxMQABHVBGx3eyWedl2juoVYwO_SXQ6aSmETtIysgq9ZF4jWBBIICXpdEVRi8brw_aem_mzgFEYhXb2oZytycGEPEwA</t>
  </si>
  <si>
    <t>توصل ممثلو عمال شركة يونيفرسال لتصنيع الأجهزة الكهربائية، الأحد، إلى اتفاق مع إدارة الشركة، بإنهاء إضرابهم عن العمل، على أن تلتزم الشركة بصرف نصف راتب شهر أغسطس/آب المتأخر، بعد عودة العمال لعملهم اليوم الاثنين، وصرف النصف الآخر من الراتب الأسبوع المقبل. كما تضمن الاتفاق، الذي حضره عدد من قيادات الإضراب، وممثلون عن الإدارة من بينهم مدير الموارد البشرية محمد رزق، "صرف الراتب في موعده بداية كل شهر، مضافًا إليه ربع شهر من الرواتب المتأخرة"، بحسب حديث مصدر عمالي حضر الاتفاق لـ المنصة. ودخل عمال شركة يونيفرسال بالسادس من أكتوبر، في إضراب عن العمل الثلاثاء 3 أكتوبر/تشرين الأول الجاري، احتجاجًا على تأخر صرف راتب شهري أغسطس، وسبتمبر/أيلول الماضيين، إضافة لامتناع الشركة عن صرف راتب شهري يونيو/حزيران، ويوليو/تموز من العام 2022، فضلًا عن تأخر صرف الحافز وبدل طبيعة العمل لأكثر من ثلاث سنوات، حسب ما تحدث عدد من العمال المضربين لـ المنصة. وقال أحد ممثلي العمال الذين حضروا جلسة الاتفاق، لـ المنصة، "أكدنا في الاتفاق على ضرورة صرف المرتبات كل 30 يوم، وعدم تأخيرها مرة تانية، وممثلين الشركة قالوا إنهم يضمنوا النقطة دي، وكمان تعهدوا بصرف شهر من الحافز المتأخر بداية نوفمبر". وأشار العامل، الذي فضل عدم ذكر اسمه، إلى أنهم فوجئوا الأحد برفع "البصمة" لعدد من العمال، كنوع من الضغط والتخويف، لكن مدير الموارد البشرية أكد لهم خلال جلسة الاتفاق أن ذلك كان عطلًا بجهاز "البصمة" ولم يقصد به شيء، وأن جميع العمال سيتمكنون الاثنين من "البصمة" في مواعيد العمل. واعتبر العامل أن الاتفاق الأخير هو أفضل ما يمكن أن يتوصلوا إليه، في ظل "تعنت" الإدارة والضغط على العمال بكل الوسائل على حد وصفه. مضيفًا "هنشوف الإدارة هتعمل إيه المرة دي كمان، إذا كان عندهم نية للعمل والإنتاج، هيدولنا حقوقنا، لو ما حصلشي يبقى الكل اتأكد إنهم همَ اللي بيعطلوا الإنتاج، مش العمال". وتعود أزمة عمال يونيفرسال إلى عام 2019، عندما امتنعت الإدارة عن صرف مرتبات العمال بحجة تعثر الشركة، لينظموا في أكتوبر من نفس العام إضرابًا استمر لأكثر من43 يومًا، ما دعا وزارة القوى العاملة للتدخل، فالتزمت بدفع نصف الرواتب المتأخرة لمدة 6 أشهر على أن يدفع صاحب الشركة النصف الآخر.</t>
  </si>
  <si>
    <t>https://manassa.news/news-bulletin/14050?fbclid=IwY2xjawF5wi1leHRuA2FlbQIxMQABHcBOtS__aOG2PQdgz5MrTPnakAb-QtSHAwh3c5ChJO_fqRl-OK1uLPJP3Q_aem_YO4XbeFaQZnFm88xo4K4hA</t>
  </si>
  <si>
    <t>استمرت لمدة 3 ساعات</t>
  </si>
  <si>
    <t>https://manassa.news/news-bulletin/13989?fbclid=IwY2xjawF5wiNleHRuA2FlbQIxMQABHRmtuu_xPpZ_41i5NRJT7tgb2_GNqBM_De9Dv86Ds6L5ikQi3EPpsd7xUw_aem_yFiNVUhSc13FJXC1C7PGzQ</t>
  </si>
  <si>
    <t>المؤشر</t>
  </si>
  <si>
    <t>مفهرس</t>
  </si>
  <si>
    <t>عوان</t>
  </si>
  <si>
    <t>تاريخ</t>
  </si>
  <si>
    <t>IND4-0061</t>
  </si>
  <si>
    <t>IND4-0063</t>
  </si>
  <si>
    <t>IND4-0065</t>
  </si>
  <si>
    <t>IND4-0066</t>
  </si>
  <si>
    <t>IND4-0068</t>
  </si>
  <si>
    <t>IND4-0069</t>
  </si>
  <si>
    <t>IND4-0071</t>
  </si>
  <si>
    <t>IND4-0073</t>
  </si>
  <si>
    <t>IND4-0074</t>
  </si>
  <si>
    <t>IND4-0076</t>
  </si>
  <si>
    <t>IND4-0077</t>
  </si>
  <si>
    <t>IND4-0079</t>
  </si>
  <si>
    <t>IND4-0081</t>
  </si>
  <si>
    <t>IND4-0082</t>
  </si>
  <si>
    <t>IND4-0085</t>
  </si>
  <si>
    <t>IND4-0088</t>
  </si>
  <si>
    <t>IND4-0115</t>
  </si>
  <si>
    <t>IND4-0120</t>
  </si>
  <si>
    <t>IND4-0126</t>
  </si>
  <si>
    <t>IND4-0128</t>
  </si>
  <si>
    <t>جامعة الإسكندرية</t>
  </si>
  <si>
    <t>تظاهر صباح اليوم، الاثنين، عشرات العمال بمصنع السكر في كوم امبو بأسوان امام مبني الاداره داخل المصنع، مطالبين باعتماد زياده رواتبهم وبدلاتهم، التي توقفت عن الزياده منذ سنوات رغم الازمه  الاقتصاديه الطاحنه.</t>
  </si>
  <si>
    <t>طالبت المبادره المصريه للحقوق الشخصيه بالافراج عن 14 مُعلمًا، كانت الشرطه اعتقلتهم علي خلفيه مشاركتهم مع مئات اخرين في وقفه امام مقر الوزاره بالعاصمه الاداريه، الاحد، للاحتجاج علي عدم قبولهم في مسابقه لتعيين  30 الف معلم، بالرغم من اجتيازهم الاختبارات المعلنه من قبل الوزاره. وقام الامن بفض المظاهره بالقوه، واحتجز عددًا من المعلمين لفتره وجيزه قبل ان يُطلق سراحهم. ووجهت نيابه امن الدوله العليا للمقبوض عليهم اتهامات الانضمام لجماعه ارهابيه، ونشر واذاعه اخبار كاذبه، واساءه استخدام وسائل التواصل الاجتماعي والاشتراك في تجمهر. واثناء جلسه عبر فيديو كونفرانس لتجديد حبس المجموعه في نيابه امن الدوله العليا، الثلاثاء، ذكرت احدي المتهمات  المودعات بمركز إصلاح وتأهيل العاشر، انها لم تذهب الي العاصمه الاداريه، بل قبض عليها من منزلها، وتكرر الامر نفسه مع متهم اخر اكد انه لم يذهب للوقفه، وتم القبض عليه من منزله بالبحيره، فيما ذكر شخص ثالث انه ليس معلمًا بالاساس ولم يشارك في مسابقه التعيين، لكنه كان يرافق زوجته التي كانت بين المتقدمات، فتركت قوات الامن الزوجه والقت القبض عليه.</t>
  </si>
  <si>
    <t>المدرسة المصرية الدولية الحكومية بمدينة الشيخ زايد</t>
  </si>
  <si>
    <t>اللجنة الدائمة لحصر المباني والمنشات ذات الطراز المعماري المميز - العاصمة الإدارية</t>
  </si>
  <si>
    <t>بولاق أبو العلا</t>
  </si>
  <si>
    <t>المنصورة ثان</t>
  </si>
  <si>
    <t>أكتوبر أول</t>
  </si>
  <si>
    <t>باب شرقي</t>
  </si>
  <si>
    <t>قسم الجيزة</t>
  </si>
  <si>
    <t>كفر الشيخ أول</t>
  </si>
  <si>
    <t>الفيوم أول</t>
  </si>
  <si>
    <t>جامعة الاسكندريه - كلية الهندسة</t>
  </si>
  <si>
    <t>جامعة الفيوم</t>
  </si>
  <si>
    <t>جامعة المنصوره</t>
  </si>
  <si>
    <t>جامعة المنيا</t>
  </si>
  <si>
    <t>جامعة سوهاج</t>
  </si>
  <si>
    <t>المنصورة أول</t>
  </si>
  <si>
    <t>المنيا ثان</t>
  </si>
  <si>
    <t>سوهاج الجديدة</t>
  </si>
  <si>
    <t>شركة رؤية للمقاولات التابعة لشركة بايونير- زهراء المعادي</t>
  </si>
  <si>
    <t>العامرية ثان</t>
  </si>
  <si>
    <t>أكتوبر ثان</t>
  </si>
  <si>
    <t>الأزبكية</t>
  </si>
  <si>
    <t>مكتب هيئة الإذاعة البريطانية بي بي سي - شارع النيل</t>
  </si>
  <si>
    <t>المنتزة أول</t>
  </si>
  <si>
    <t>العريش ثالث</t>
  </si>
  <si>
    <t>شبرا الخيمة أول</t>
  </si>
  <si>
    <t>دمياط أول</t>
  </si>
  <si>
    <t>نقابة المحامين الفرعية</t>
  </si>
  <si>
    <t>وزارة التربية والتعليم - العاصمة الإدارية</t>
  </si>
  <si>
    <t>المنصورية</t>
  </si>
  <si>
    <t>منشأة القناطر</t>
  </si>
  <si>
    <t>روكسي</t>
  </si>
  <si>
    <t>ميدان الساعة</t>
  </si>
  <si>
    <t>شركة الحديد والصلب</t>
  </si>
  <si>
    <t>التبين</t>
  </si>
  <si>
    <t>شركة هنكل مصر برسيل</t>
  </si>
  <si>
    <t>ميدان 3 يوليو - حديقة المنتزه</t>
  </si>
  <si>
    <t>المناخ</t>
  </si>
  <si>
    <t>https://www.bashkatibnews.com/alporsaedeia/dep/reports/169904405236050304</t>
  </si>
  <si>
    <t>نظم قرابة ما يزيد على ألفين إلى ثلاثة آلاف من شباب وأهالي بورسعيد تظاهرة تضامنية بميدان 3 يوليو "حديقة المنتزة" بحي المناخ دعمًا للقضية الفلسطينية، وتنديدًا بالعدوان الذي تشنه قوات الاحتلال الإسرائيلي على قطاع غزة، ورفضًا لتهجير الفلسطينيين إلى سيناء. وأدى المشاركون صلاة الجمعة في مسجد الشاطئ بجانب الميدان ثم صلاة الغائب على شهداء الشعب الفلسطيني، وخرجوا بعد الصلاة في مسيرة وصولًا إلى الميدان. وتوسط الميدان منصة مجهزة بسماعات ومكبرات للصوت، رفع الواقفون عليها أعلام مصر وفلسطين وصورة للرئيس عبدالفتاح السيسي، وهتفوا دعمًا لفلسطين وجزء آخر تأييدًا لقرارات الرئيس بخصوص رفض التهجير. ثم انفصل المتظاهرون، قسم مع المنصة، وقسم ثاني ردد هتافات داعمة للقضية الفلسطينية فقط، وتعالت أصواتهم "بالروح بالدم نفديك يا فلسطين، لا للأحزاب". وشهدت التظاهرة، تأمين ملحوظ وكثيف من الشرطة، بالإضافة إلى شركة الأمن الخاصة بحديقة المنتزة. وتأتي التظاهرات وسط خروج عدة مظاهرات أخرى في أماكن متفرقة بالقاهرة وباقي المحافظات في مصر وعدة مدن في أنحاء العالم. وأعلنت وزارة الصحة الفلسطينية عصر اليوم، وصول عدد الشهداء والجرحى منذ بداية العدوان الإسرائيلي إلى 4137  شهيدًا وأكثر من 13 ألف مصابًا في قطاع غزة، و81 شهيدًا وأكثر من 1400 مصابًا في الضفة الغربية.</t>
  </si>
  <si>
    <t>جامع الأزهر إلى ميدان التحرير</t>
  </si>
  <si>
    <t>مسيرة</t>
  </si>
  <si>
    <t>مطالبة جماعية وبيان رسمي</t>
  </si>
  <si>
    <t>تظاهرات التضامن مع فلسطين - 18-20 أكتوبر 2023</t>
  </si>
  <si>
    <t>احتجاجات المعلمين أمام وزارة التربية والتعليم بالعاصمة الإدارية</t>
  </si>
  <si>
    <t>احتجاجات حق العودة - قبائل شمال سيناء</t>
  </si>
  <si>
    <t>احتجاجات من مشاركين بالحوار الوطني</t>
  </si>
  <si>
    <t>احتجاجات هدم المنشآت الأثرية</t>
  </si>
  <si>
    <t>احتجاجات جزيرة الوراق</t>
  </si>
  <si>
    <t>احتجاجات حملات المرشحين بالانتخابات الرئاسية</t>
  </si>
  <si>
    <t>احتجاجات الصحفيين لمطالب مادية</t>
  </si>
  <si>
    <t>التهديد بالفصل التعسفي وعدم ترشحيهم للنقابة</t>
  </si>
  <si>
    <t>التهديد بالقبض والفض بالقوة</t>
  </si>
  <si>
    <t>ضغط للتراجع عن الاستقالة</t>
  </si>
  <si>
    <t>التهديد والضغط الأمني</t>
  </si>
  <si>
    <t>جهات أمنية</t>
  </si>
  <si>
    <t>التهديد بالفصل وتجميد المستحقات</t>
  </si>
  <si>
    <t>إدارة شركه هنكل مصر " برسيل "</t>
  </si>
  <si>
    <t>تجاهل التعديلات</t>
  </si>
  <si>
    <t>احتجاجا على التضييق الأمني والقبض على الأعضاء</t>
  </si>
  <si>
    <t>استمرار القبض والضغط الأمني</t>
  </si>
  <si>
    <t>الحكومة المصرية</t>
  </si>
  <si>
    <t>الاشتباك مع الأهالي والتهديد الأمني</t>
  </si>
  <si>
    <t>فلتر فئوي</t>
  </si>
  <si>
    <t>هل فعالية احتجاجية سلمية؟</t>
  </si>
  <si>
    <t>تصنيف الحق المتصل بالواقعة</t>
  </si>
  <si>
    <t>بيانات جهات/أفراد تتصل بالسلطة لكبح الناشطية</t>
  </si>
  <si>
    <t>جهة كبح الناشطية</t>
  </si>
  <si>
    <t>جهة مواجهة للفعالية (غير قائمة بكبح الناشطية)</t>
  </si>
  <si>
    <t>الصفة العددية (شخص، مجموعة)</t>
  </si>
  <si>
    <t>سياق فعل</t>
  </si>
  <si>
    <t>اتجاه الفعل</t>
  </si>
  <si>
    <t>القائم بالفعل</t>
  </si>
  <si>
    <t>تفاصيل الواقعة</t>
  </si>
  <si>
    <t>سياق رد فعل</t>
  </si>
  <si>
    <t>اتجاه رد الفعل</t>
  </si>
  <si>
    <t>القائم برد الفعل</t>
  </si>
  <si>
    <t>تفاصيل المتضرر/ة أو إطار الناشطية المتصل بالواقعة</t>
  </si>
  <si>
    <t>سابقة (معطيات أو مطالب مرتبطة بالفعل)</t>
  </si>
  <si>
    <t>الفضاء العام</t>
  </si>
  <si>
    <t>تم القبض على 65 شخص</t>
  </si>
  <si>
    <t>فعل إيجابي - زخم للناشطية</t>
  </si>
  <si>
    <t>فعل ناشطية</t>
  </si>
  <si>
    <t>رد فعل سلبي - كبح للناشطية</t>
  </si>
  <si>
    <t>رد فعل من السلطة</t>
  </si>
  <si>
    <t>فترة ثلاثة أشهر قبل 7 أكتوبر 2023</t>
  </si>
  <si>
    <t>فترة ثلاثة أشهر بعد 7 أكتوبر 2023</t>
  </si>
  <si>
    <t>قسم دمنهور</t>
  </si>
  <si>
    <t>قسم شبين الكوم</t>
  </si>
  <si>
    <t>قسم بني سويف</t>
  </si>
  <si>
    <t>مرسى مطروح</t>
  </si>
  <si>
    <t>قسم مرسى مطروح</t>
  </si>
  <si>
    <t>محافظات جنوب مصر</t>
  </si>
  <si>
    <t>سيناء</t>
  </si>
  <si>
    <t>مجموعة - جماعي</t>
  </si>
  <si>
    <t>محل الإقامة</t>
  </si>
  <si>
    <t>مصر</t>
  </si>
  <si>
    <t>الوظيفة - جهة العمل أو التخصص</t>
  </si>
  <si>
    <t>اهالي العاشر من رمضان</t>
  </si>
  <si>
    <t>اعضاء بالحوار الوطني (المحامون نجاد البرعي واحمد راغب ونبيه الجنادي وعمرو امام والصحفي خالد داوود)</t>
  </si>
  <si>
    <t>عمال مصنع السكر في كوم امبو باسوان</t>
  </si>
  <si>
    <t>اهالي بورسعيد</t>
  </si>
  <si>
    <t>اهالي دمياط</t>
  </si>
  <si>
    <t>اهالي العريش</t>
  </si>
  <si>
    <t>شباب بالجيزه</t>
  </si>
  <si>
    <t>شباب بالقاهره</t>
  </si>
  <si>
    <t>ابناء قبيلتي السواركه والرميلات</t>
  </si>
  <si>
    <t>اهالي الاسكندريه</t>
  </si>
  <si>
    <t>شباب بالاسكندريه</t>
  </si>
  <si>
    <t>طلاب كليه هندسه الاسكندريه</t>
  </si>
  <si>
    <t>طلبه كليه الحقوق - جامعه الاسكندريه</t>
  </si>
  <si>
    <t>حمله ترشيح احمد الطنطاوي رئيسا للجمهوريه</t>
  </si>
  <si>
    <t>اهالي الاسماعيليه</t>
  </si>
  <si>
    <t>حمله ترشيح احمد الطنطاوي رئيسا</t>
  </si>
  <si>
    <t>الصحفيون بجريده الوفد</t>
  </si>
  <si>
    <t>الحركه المدنيه الديمقراطيه</t>
  </si>
  <si>
    <t>اولياء امور المدرسه المصريه الدوليه الحكوميه بمدينه الشيخ زايد</t>
  </si>
  <si>
    <t>الصحفيون والعاملون بمكتب وكاله رويترز بالقاهره</t>
  </si>
  <si>
    <t>اهالي جزيره الوراق</t>
  </si>
  <si>
    <t>اهالي المنصوريه</t>
  </si>
  <si>
    <t>اهالي المنصوره</t>
  </si>
  <si>
    <t>رئيس اللجنه الدائمه لحصر المباني والمنشات ذات الطراز المعماري المميز شرق القاهره، ايمن وناس</t>
  </si>
  <si>
    <t>احزاب ومنظمات حقوقيه ومتخصصين وشخصيات عامه</t>
  </si>
  <si>
    <t>نشطاء اجانب متضامنين مع القضيه الفلسطينيه</t>
  </si>
  <si>
    <t>طلاب الجامعه الالمانيه بالقاهره</t>
  </si>
  <si>
    <t>طلاب الجامعه الامريكيه بالقاهره</t>
  </si>
  <si>
    <t>عمال شركه رؤيه للمقاولات التابعه لشركه بايونير</t>
  </si>
  <si>
    <t>الصحفيون بمجله الاذاعه والتليفزيون</t>
  </si>
  <si>
    <t>اهالي شبرا الخيمه</t>
  </si>
  <si>
    <t>اعضاء بجامعه الدول العربيه</t>
  </si>
  <si>
    <t>جمعيه المعماريين المصريين واعضاء نقابات مهنيه وجمعيات علميه</t>
  </si>
  <si>
    <t>نقابه الاطباء</t>
  </si>
  <si>
    <t>عدد من الصحفيين وصفحه صحفيات مصريات</t>
  </si>
  <si>
    <t>رابطه الصحف الحزبيه والخاصه المتوقفه</t>
  </si>
  <si>
    <t>نقابه الصحفيين ونقابه الاطباء ونشطاء سياسيين وشخصيات عامه</t>
  </si>
  <si>
    <t>مجموعه صحفيات مصريات ونساء</t>
  </si>
  <si>
    <t>صفحه صحفيات مصريات بتوقيع 63 صحفيا مصريا</t>
  </si>
  <si>
    <t>نقابه محامين شمال القاهره</t>
  </si>
  <si>
    <t>المبادره المصريه للحقوق الشخصيه</t>
  </si>
  <si>
    <t>صحفيون جريده الطريق</t>
  </si>
  <si>
    <t>عمال شركه " كير سرفيس" (خدمات سباكه، ورش صيانه، نظافه، طبخ، مغسله، سوق تجاريه)</t>
  </si>
  <si>
    <t>قبيله الرميلات وقبائل السواركه والترابين</t>
  </si>
  <si>
    <t>ابناء قبيله السواركه</t>
  </si>
  <si>
    <t>الحالة الصحية - الحالة الاجتماعية</t>
  </si>
  <si>
    <t>شخص واحد</t>
  </si>
  <si>
    <t>صفة بالجهة - المجموعة الناشطة</t>
  </si>
  <si>
    <t>اسم الشخص / الجهة / المجموعة المتضررة / الناشطة - اسم شهره / إعلامي</t>
  </si>
  <si>
    <t>مجموعة</t>
  </si>
  <si>
    <t>محامي</t>
  </si>
  <si>
    <t>أجانب</t>
  </si>
  <si>
    <t>اعتباري - مؤسسي</t>
  </si>
  <si>
    <t>احتجاجا على مقتل مواطن بنيران الشرطة أثناء مطاردته في حملة تنفيذ أحكام</t>
  </si>
  <si>
    <t>القبض على 45 شخص</t>
  </si>
  <si>
    <t>التظاهرة للاحتجاج علي استبعاد نحو 14 ألف معلم في مسابقه لتعيين  30 الف معلم عقب الخضوع لكشف هيئة بالكلية الحربية، بالرغم من اجتيازهم الاختبارات المعلنه من قبل الوزاره</t>
  </si>
  <si>
    <t>تم القبض على 14 معلما</t>
  </si>
  <si>
    <t>أحداث شغب بالتزامن مع إعلان الرئيس عبد الفتاح السيسي ترشحه للرئاسة  -تحطيم لافتات ومنصات الاحتفال - القبض على 400 شاب</t>
  </si>
  <si>
    <t xml:space="preserve"> تم القبض على 47 شخصا</t>
  </si>
  <si>
    <t>دخل الأهالي في اعتصام للمطالبة بالسماح لهم بالعودة إلى منازلهم وقراهم في شمال سيناء</t>
  </si>
  <si>
    <t>صرف مستحقاتهم المتاخرة وانتظام صرف الأجور وعودة 70 عاملا مفصولا - رفض العمال التفاوض بدون تمثيل اللجنة النقابية المفصولة</t>
  </si>
  <si>
    <t>بعد فصل كامل اللجنة النقابية في مايو 2022 نتيجة إضراب سابق - انتهى الإضراب بعد التوافق مع الإدارة</t>
  </si>
  <si>
    <t>اتجاه الإجراء من حيث الاحتجاز</t>
  </si>
  <si>
    <t>نوع جهة رسمية متصلة (كبح/زخم) للناشطية</t>
  </si>
  <si>
    <t>جهات سيادية</t>
  </si>
  <si>
    <t>جهات حكومية</t>
  </si>
  <si>
    <t>جهات قطاع خاص</t>
  </si>
  <si>
    <t>IND4-0006</t>
  </si>
  <si>
    <t>IND4-0007</t>
  </si>
  <si>
    <t>IND4-0008</t>
  </si>
  <si>
    <t>IND4-0009</t>
  </si>
  <si>
    <t>IND4-0010</t>
  </si>
  <si>
    <t>IND4-0011</t>
  </si>
  <si>
    <t>IND4-0013</t>
  </si>
  <si>
    <t>IND4-0014</t>
  </si>
  <si>
    <t>IND4-0015</t>
  </si>
  <si>
    <t>IND4-0016</t>
  </si>
  <si>
    <t>IND4-0017</t>
  </si>
  <si>
    <t>IND4-0018</t>
  </si>
  <si>
    <t>IND4-0019</t>
  </si>
  <si>
    <t>IND4-0020</t>
  </si>
  <si>
    <t>IND4-0021</t>
  </si>
  <si>
    <t>IND4-0022</t>
  </si>
  <si>
    <t>IND4-0023</t>
  </si>
  <si>
    <t>IND4-0024</t>
  </si>
  <si>
    <t>IND4-0026</t>
  </si>
  <si>
    <t>IND4-0027</t>
  </si>
  <si>
    <t>IND4-0028</t>
  </si>
  <si>
    <t>IND4-0030</t>
  </si>
  <si>
    <t>IND4-0031</t>
  </si>
  <si>
    <t>IND4-0033</t>
  </si>
  <si>
    <t>IND4-0034</t>
  </si>
  <si>
    <t>IND4-0035</t>
  </si>
  <si>
    <t>IND4-0036</t>
  </si>
  <si>
    <t>IND4-0037</t>
  </si>
  <si>
    <t>IND4-0038</t>
  </si>
  <si>
    <t>IND4-0039</t>
  </si>
  <si>
    <t>IND4-0040</t>
  </si>
  <si>
    <t>IND4-0042</t>
  </si>
  <si>
    <t>IND4-0043</t>
  </si>
  <si>
    <t>IND4-0045</t>
  </si>
  <si>
    <t>IND4-0046</t>
  </si>
  <si>
    <t>IND4-0048</t>
  </si>
  <si>
    <t>IND4-0049</t>
  </si>
  <si>
    <t>IND4-0057</t>
  </si>
  <si>
    <t>IND4-0059</t>
  </si>
  <si>
    <t>IND4-0062</t>
  </si>
  <si>
    <t>IND4-0064</t>
  </si>
  <si>
    <t>IND4-0067</t>
  </si>
  <si>
    <t>IND4-0070</t>
  </si>
  <si>
    <t>IND4-0072</t>
  </si>
  <si>
    <t>IND4-0075</t>
  </si>
  <si>
    <t>IND4-0078</t>
  </si>
  <si>
    <t>IND4-0080</t>
  </si>
  <si>
    <t>IND4-0083</t>
  </si>
  <si>
    <t>IND4-0084</t>
  </si>
  <si>
    <t>IND4-0086</t>
  </si>
  <si>
    <t>IND4-0087</t>
  </si>
  <si>
    <t>IND4-0089</t>
  </si>
  <si>
    <t>IND4-0090</t>
  </si>
  <si>
    <t>IND4-0091</t>
  </si>
  <si>
    <t>IND4-0092</t>
  </si>
  <si>
    <t>IND4-0093</t>
  </si>
  <si>
    <t>IND4-0094</t>
  </si>
  <si>
    <t>IND4-0095</t>
  </si>
  <si>
    <t>IND4-0096</t>
  </si>
  <si>
    <t>IND4-0097</t>
  </si>
  <si>
    <t>IND4-0098</t>
  </si>
  <si>
    <t>IND4-0099</t>
  </si>
  <si>
    <t>IND4-0100</t>
  </si>
  <si>
    <t>IND4-0101</t>
  </si>
  <si>
    <t>IND4-0102</t>
  </si>
  <si>
    <t>IND4-0103</t>
  </si>
  <si>
    <t>IND4-0104</t>
  </si>
  <si>
    <t>IND4-0105</t>
  </si>
  <si>
    <t>IND4-0106</t>
  </si>
  <si>
    <t>IND4-0107</t>
  </si>
  <si>
    <t>IND4-0108</t>
  </si>
  <si>
    <t>IND4-0109</t>
  </si>
  <si>
    <t>IND4-0110</t>
  </si>
  <si>
    <t>IND4-0111</t>
  </si>
  <si>
    <t>IND4-0112</t>
  </si>
  <si>
    <t>IND4-0113</t>
  </si>
  <si>
    <t>IND4-0114</t>
  </si>
  <si>
    <t>IND4-0116</t>
  </si>
  <si>
    <t>IND4-0117</t>
  </si>
  <si>
    <t>IND4-0118</t>
  </si>
  <si>
    <t>IND4-0119</t>
  </si>
  <si>
    <t>IND4-0121</t>
  </si>
  <si>
    <t>IND4-0122</t>
  </si>
  <si>
    <t>IND4-0123</t>
  </si>
  <si>
    <t>IND4-0124</t>
  </si>
  <si>
    <t>IND4-0125</t>
  </si>
  <si>
    <t>IND4-0127</t>
  </si>
  <si>
    <t>IND4-0129</t>
  </si>
  <si>
    <t>IND4-0130</t>
  </si>
  <si>
    <t>IND4-0131</t>
  </si>
  <si>
    <t>IND4-0132</t>
  </si>
  <si>
    <t>فعالية غير حركية ذات سياق سياسي</t>
  </si>
  <si>
    <t>فعالية حركية ذات سياق سياسي</t>
  </si>
  <si>
    <t>فعالية غير حركية ذات سياق اجتماعي اقتصادي</t>
  </si>
  <si>
    <t>فعالية حركية ذات سياق اجتماعي اقتصادي</t>
  </si>
  <si>
    <t>سياقي حكومي</t>
  </si>
  <si>
    <t>سياق قطاع خاص</t>
  </si>
  <si>
    <t>فض فعالية ميدانية</t>
  </si>
  <si>
    <t>إجراءات جزائية</t>
  </si>
  <si>
    <t>تضييق وضغط إداري</t>
  </si>
  <si>
    <t>واقعة قبض واحتجاز</t>
  </si>
  <si>
    <t>سياق أمني ميداني</t>
  </si>
  <si>
    <t>سياق أمني غير ميداني</t>
  </si>
  <si>
    <t>طلابية</t>
  </si>
  <si>
    <t>صحفي - جريدة الطريق</t>
  </si>
  <si>
    <t>صحفيون - مكتب هيئة الإذاعة البريطانية</t>
  </si>
  <si>
    <t>صحفيون - وكالة رويترز</t>
  </si>
  <si>
    <t>صحفيون - جريدة الوفد</t>
  </si>
  <si>
    <t>صحفي - نقابة الصحفيين</t>
  </si>
  <si>
    <t>صحفي - صحف حزبية</t>
  </si>
  <si>
    <t>فئات اجتماعية / عمالية</t>
  </si>
  <si>
    <t>قبائل سيناء</t>
  </si>
  <si>
    <t>أهالي جزيرة الوراق</t>
  </si>
  <si>
    <t>مجموعات المعلمين والمعلمات المتقدمين للاختبارات</t>
  </si>
  <si>
    <t>نشطاء أجانب داعمين للقضية الفلسطينية</t>
  </si>
  <si>
    <t>حرية الابداع الفني</t>
  </si>
  <si>
    <t>الحق في التنظيم والتعبير</t>
  </si>
  <si>
    <t>صحفيون - مجلة الإذاعة والتليفزيون</t>
  </si>
  <si>
    <t>مؤشر الناشطية المجتمعية في سياق انتخابات 2023</t>
  </si>
  <si>
    <t>الإقليم الجغرافي</t>
  </si>
  <si>
    <t>جهة رسمية متداخلة</t>
  </si>
  <si>
    <t>إحصاء وصفي للتكرار بين المعيار الزمني والإقليم الجغرافي</t>
  </si>
  <si>
    <t>إحصاء وصفي للتكرار بين المعيار الزمني ومجال الناشطية</t>
  </si>
  <si>
    <t>إحصاء وصفي للتكرار بين المعيار الزمني وجهة رسمية متداخلة</t>
  </si>
  <si>
    <t>المعيار الزمني</t>
  </si>
  <si>
    <t>إحصاء وصفي للتكرار بين المعيار الزمني والمحافظة</t>
  </si>
  <si>
    <t>إحصاء وصفي للتكرار بين المعيار الزمني وسياق ظرفي للواقعة</t>
  </si>
  <si>
    <t>إحصاء وصفي للتكرار بين المعيار الزمني ونوع الواقعة</t>
  </si>
  <si>
    <t>إحصاء وصفي للتكرار بين المعيار الزمني والصفة الاجتماعية للناشطية</t>
  </si>
  <si>
    <t>إحصاء وصفي للتكرار بين المعيار الزمني وتصنيف الحق المُتصل</t>
  </si>
  <si>
    <t>إحصاء وصفي للتكرار مع المعيار الزمني</t>
  </si>
  <si>
    <t>مؤشر 4.0 الفضاء العام (فعل زخم للناشطية) - فعالية احتجاجية</t>
  </si>
  <si>
    <t>مؤشر 4.1 الفضاء العام (رد فعل كابح للناشطية) - رد فعل قمعي للفعالية</t>
  </si>
  <si>
    <t>مؤشر 4.2 الفضاء العام (فعل زخم / رد فعل كابح للناشطية) - فعالية احتجاجية / قمع</t>
  </si>
  <si>
    <t>تصنيف الحق المُتصل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</si>
</sst>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B0000]d\ mmmm\ yyyy;@"/>
  </numFmts>
  <fonts count="8" x14ac:knownFonts="1">
    <font>
      <sz val="11"/>
      <color theme="1"/>
      <name val="Calibri"/>
      <family val="2"/>
      <scheme val="minor"/>
    </font>
    <font>
      <sz val="11"/>
      <color theme="0"/>
      <name val="Calibri"/>
      <family val="2"/>
      <scheme val="minor"/>
    </font>
    <font>
      <sz val="8"/>
      <name val="Calibri"/>
      <family val="2"/>
      <scheme val="minor"/>
    </font>
    <font>
      <sz val="11"/>
      <name val="Calibri"/>
      <family val="2"/>
      <scheme val="minor"/>
    </font>
    <font>
      <b/>
      <sz val="11"/>
      <color theme="0"/>
      <name val="Calibri"/>
      <family val="2"/>
      <scheme val="minor"/>
    </font>
    <font>
      <sz val="11"/>
      <color theme="0" tint="-0.34998626667073579"/>
      <name val="Calibri"/>
      <family val="2"/>
      <scheme val="minor"/>
    </font>
    <font>
      <b/>
      <sz val="10"/>
      <color theme="1"/>
      <name val="Calibri"/>
      <family val="2"/>
      <scheme val="minor"/>
    </font>
    <font>
      <sz val="10"/>
      <color theme="1"/>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1" tint="0.14999847407452621"/>
        <bgColor indexed="64"/>
      </patternFill>
    </fill>
    <fill>
      <patternFill patternType="solid">
        <fgColor theme="1" tint="4.9989318521683403E-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1"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1" fillId="5" borderId="1" xfId="0" applyFont="1" applyFill="1" applyBorder="1" applyAlignment="1">
      <alignment horizontal="right" vertical="center"/>
    </xf>
    <xf numFmtId="0" fontId="1" fillId="5" borderId="1" xfId="0" applyFont="1" applyFill="1" applyBorder="1" applyAlignment="1">
      <alignment horizontal="right" vertical="center" wrapText="1"/>
    </xf>
    <xf numFmtId="0" fontId="1" fillId="4" borderId="1" xfId="0" applyFont="1" applyFill="1" applyBorder="1" applyAlignment="1">
      <alignment horizontal="right" vertical="center" wrapText="1"/>
    </xf>
    <xf numFmtId="0" fontId="1" fillId="10" borderId="1" xfId="0" applyFont="1" applyFill="1" applyBorder="1" applyAlignment="1">
      <alignment horizontal="right" vertical="center" wrapText="1"/>
    </xf>
    <xf numFmtId="0" fontId="1" fillId="7" borderId="1" xfId="0" applyFont="1" applyFill="1" applyBorder="1" applyAlignment="1">
      <alignment horizontal="right" vertical="center" wrapText="1"/>
    </xf>
    <xf numFmtId="0" fontId="0" fillId="6" borderId="1" xfId="0" applyFill="1" applyBorder="1" applyAlignment="1">
      <alignment horizontal="right" vertical="center" wrapText="1"/>
    </xf>
    <xf numFmtId="0" fontId="0" fillId="8" borderId="1" xfId="0" applyFill="1" applyBorder="1" applyAlignment="1">
      <alignment horizontal="right" vertical="center" wrapText="1"/>
    </xf>
    <xf numFmtId="0" fontId="0" fillId="9" borderId="1" xfId="0" applyFill="1" applyBorder="1" applyAlignment="1">
      <alignment horizontal="right" vertical="center" wrapText="1"/>
    </xf>
    <xf numFmtId="0" fontId="0" fillId="2" borderId="1" xfId="0" applyFill="1" applyBorder="1" applyAlignment="1">
      <alignment horizontal="right" vertical="center" wrapText="1"/>
    </xf>
    <xf numFmtId="0" fontId="0" fillId="0" borderId="1" xfId="0" applyBorder="1" applyAlignment="1">
      <alignment horizontal="right" vertical="center" wrapText="1"/>
    </xf>
    <xf numFmtId="164" fontId="1" fillId="4" borderId="1" xfId="0" applyNumberFormat="1" applyFont="1" applyFill="1" applyBorder="1" applyAlignment="1">
      <alignment vertical="center" wrapText="1" readingOrder="2"/>
    </xf>
    <xf numFmtId="164" fontId="1" fillId="5" borderId="1" xfId="0" applyNumberFormat="1" applyFont="1" applyFill="1" applyBorder="1" applyAlignment="1">
      <alignment vertical="center" readingOrder="2"/>
    </xf>
    <xf numFmtId="164" fontId="1" fillId="5" borderId="1" xfId="0" applyNumberFormat="1" applyFont="1" applyFill="1" applyBorder="1" applyAlignment="1">
      <alignment vertical="center" wrapText="1" readingOrder="2"/>
    </xf>
    <xf numFmtId="0" fontId="3" fillId="3" borderId="1" xfId="0" applyFont="1" applyFill="1" applyBorder="1" applyAlignment="1">
      <alignment horizontal="right" vertical="center" wrapText="1"/>
    </xf>
    <xf numFmtId="164" fontId="1" fillId="5" borderId="1" xfId="0" applyNumberFormat="1" applyFont="1" applyFill="1" applyBorder="1" applyAlignment="1">
      <alignment horizontal="left" vertical="center"/>
    </xf>
    <xf numFmtId="164" fontId="1" fillId="5" borderId="1" xfId="0" applyNumberFormat="1" applyFont="1" applyFill="1" applyBorder="1" applyAlignment="1">
      <alignment horizontal="left" vertical="center" wrapText="1"/>
    </xf>
    <xf numFmtId="164" fontId="0" fillId="9" borderId="1" xfId="0" applyNumberFormat="1" applyFill="1" applyBorder="1" applyAlignment="1">
      <alignment horizontal="left" vertical="center" wrapText="1"/>
    </xf>
    <xf numFmtId="0" fontId="0" fillId="9" borderId="0" xfId="0" applyFill="1"/>
    <xf numFmtId="0" fontId="0" fillId="9" borderId="0" xfId="0" applyFill="1" applyAlignment="1">
      <alignment wrapText="1"/>
    </xf>
    <xf numFmtId="0" fontId="1" fillId="10"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0" fillId="6" borderId="1" xfId="0" applyFill="1" applyBorder="1" applyAlignment="1">
      <alignment horizontal="center" vertical="center"/>
    </xf>
    <xf numFmtId="0" fontId="5" fillId="9" borderId="0" xfId="0" applyFont="1" applyFill="1"/>
    <xf numFmtId="0" fontId="1" fillId="7" borderId="1" xfId="0" applyFont="1" applyFill="1" applyBorder="1" applyAlignment="1">
      <alignment horizontal="center" vertical="center"/>
    </xf>
    <xf numFmtId="10" fontId="1" fillId="7" borderId="1" xfId="0" applyNumberFormat="1" applyFont="1" applyFill="1" applyBorder="1" applyAlignment="1">
      <alignment horizontal="center" vertical="center"/>
    </xf>
    <xf numFmtId="0" fontId="4"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3" fontId="1" fillId="7" borderId="1" xfId="0" applyNumberFormat="1" applyFont="1" applyFill="1" applyBorder="1" applyAlignment="1">
      <alignment horizontal="center" vertical="center"/>
    </xf>
    <xf numFmtId="3" fontId="4" fillId="7" borderId="1" xfId="0" applyNumberFormat="1" applyFont="1" applyFill="1" applyBorder="1" applyAlignment="1">
      <alignment horizontal="center" vertical="center"/>
    </xf>
    <xf numFmtId="0" fontId="0" fillId="5" borderId="0" xfId="0" applyFill="1"/>
    <xf numFmtId="0" fontId="6" fillId="9" borderId="0" xfId="0" applyFont="1" applyFill="1" applyAlignment="1">
      <alignment vertical="top" wrapText="1"/>
    </xf>
    <xf numFmtId="0" fontId="7" fillId="9" borderId="0" xfId="0" applyFont="1" applyFill="1" applyAlignment="1">
      <alignment vertical="top"/>
    </xf>
    <xf numFmtId="0" fontId="7" fillId="9" borderId="0" xfId="0" applyFont="1" applyFill="1" applyAlignment="1">
      <alignment vertical="top" wrapText="1"/>
    </xf>
    <xf numFmtId="0" fontId="7" fillId="5" borderId="0" xfId="0" applyFont="1" applyFill="1" applyAlignment="1">
      <alignment vertical="top"/>
    </xf>
    <xf numFmtId="0" fontId="1" fillId="7"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11" borderId="2" xfId="0" applyFont="1" applyFill="1" applyBorder="1" applyAlignment="1">
      <alignment horizontal="center" vertical="center"/>
    </xf>
    <xf numFmtId="0" fontId="1" fillId="11" borderId="3" xfId="0" applyFont="1" applyFill="1" applyBorder="1" applyAlignment="1">
      <alignment horizontal="center" vertical="center"/>
    </xf>
    <xf numFmtId="0" fontId="1" fillId="11" borderId="4"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4.0 الفضاء العام (فعل زخم للناشطية) - فعالية احتجاجية</a:t>
            </a:r>
          </a:p>
          <a:p>
            <a:pPr>
              <a:defRPr>
                <a:solidFill>
                  <a:sysClr val="windowText" lastClr="000000"/>
                </a:solidFill>
              </a:defRPr>
            </a:pPr>
            <a:r>
              <a:rPr lang="ar-EG" sz="1100" b="1">
                <a:solidFill>
                  <a:sysClr val="windowText" lastClr="000000"/>
                </a:solidFill>
                <a:latin typeface="+mn-lt"/>
                <a:ea typeface="+mn-ea"/>
                <a:cs typeface="+mn-cs"/>
              </a:rPr>
              <a:t>المعيار الزمني والإقليم الجغرافي</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clustered"/>
        <c:varyColors val="0"/>
        <c:ser>
          <c:idx val="0"/>
          <c:order val="0"/>
          <c:tx>
            <c:strRef>
              <c:f>stats!$C$28</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stats!$B$29:$B$34</c:f>
              <c:strCache>
                <c:ptCount val="6"/>
                <c:pt idx="0">
                  <c:v>القاهرة الكبرى</c:v>
                </c:pt>
                <c:pt idx="1">
                  <c:v>الإسكندرية ومطروح</c:v>
                </c:pt>
                <c:pt idx="2">
                  <c:v>مدن القناة</c:v>
                </c:pt>
                <c:pt idx="3">
                  <c:v>سيناء</c:v>
                </c:pt>
                <c:pt idx="4">
                  <c:v>محافظات الدلتا</c:v>
                </c:pt>
                <c:pt idx="5">
                  <c:v>محافظات جنوب مصر</c:v>
                </c:pt>
              </c:strCache>
            </c:strRef>
          </c:cat>
          <c:val>
            <c:numRef>
              <c:f>stats!$C$29:$C$34</c:f>
              <c:numCache>
                <c:formatCode>General</c:formatCode>
                <c:ptCount val="6"/>
                <c:pt idx="0">
                  <c:v>38</c:v>
                </c:pt>
                <c:pt idx="1">
                  <c:v>11</c:v>
                </c:pt>
                <c:pt idx="2">
                  <c:v>0</c:v>
                </c:pt>
                <c:pt idx="3">
                  <c:v>3</c:v>
                </c:pt>
                <c:pt idx="4">
                  <c:v>1</c:v>
                </c:pt>
                <c:pt idx="5">
                  <c:v>4</c:v>
                </c:pt>
              </c:numCache>
            </c:numRef>
          </c:val>
          <c:extLst>
            <c:ext xmlns:c16="http://schemas.microsoft.com/office/drawing/2014/chart" uri="{C3380CC4-5D6E-409C-BE32-E72D297353CC}">
              <c16:uniqueId val="{00000000-B117-4A32-903C-CA7200EBAB1C}"/>
            </c:ext>
          </c:extLst>
        </c:ser>
        <c:ser>
          <c:idx val="1"/>
          <c:order val="1"/>
          <c:tx>
            <c:strRef>
              <c:f>stats!$D$28</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stats!$B$29:$B$34</c:f>
              <c:strCache>
                <c:ptCount val="6"/>
                <c:pt idx="0">
                  <c:v>القاهرة الكبرى</c:v>
                </c:pt>
                <c:pt idx="1">
                  <c:v>الإسكندرية ومطروح</c:v>
                </c:pt>
                <c:pt idx="2">
                  <c:v>مدن القناة</c:v>
                </c:pt>
                <c:pt idx="3">
                  <c:v>سيناء</c:v>
                </c:pt>
                <c:pt idx="4">
                  <c:v>محافظات الدلتا</c:v>
                </c:pt>
                <c:pt idx="5">
                  <c:v>محافظات جنوب مصر</c:v>
                </c:pt>
              </c:strCache>
            </c:strRef>
          </c:cat>
          <c:val>
            <c:numRef>
              <c:f>stats!$D$29:$D$34</c:f>
              <c:numCache>
                <c:formatCode>General</c:formatCode>
                <c:ptCount val="6"/>
                <c:pt idx="0">
                  <c:v>49</c:v>
                </c:pt>
                <c:pt idx="1">
                  <c:v>4</c:v>
                </c:pt>
                <c:pt idx="2">
                  <c:v>2</c:v>
                </c:pt>
                <c:pt idx="3">
                  <c:v>8</c:v>
                </c:pt>
                <c:pt idx="4">
                  <c:v>8</c:v>
                </c:pt>
                <c:pt idx="5">
                  <c:v>4</c:v>
                </c:pt>
              </c:numCache>
            </c:numRef>
          </c:val>
          <c:extLst>
            <c:ext xmlns:c16="http://schemas.microsoft.com/office/drawing/2014/chart" uri="{C3380CC4-5D6E-409C-BE32-E72D297353CC}">
              <c16:uniqueId val="{00000001-B117-4A32-903C-CA7200EBAB1C}"/>
            </c:ext>
          </c:extLst>
        </c:ser>
        <c:dLbls>
          <c:dLblPos val="outEnd"/>
          <c:showLegendKey val="0"/>
          <c:showVal val="1"/>
          <c:showCatName val="0"/>
          <c:showSerName val="0"/>
          <c:showPercent val="0"/>
          <c:showBubbleSize val="0"/>
        </c:dLbls>
        <c:gapWidth val="182"/>
        <c:overlap val="-50"/>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4.1 الفضاء العام (رد فعل كابح للناشطية) - رد فعل قمعي للفعالية</a:t>
            </a:r>
          </a:p>
          <a:p>
            <a:pPr>
              <a:defRPr>
                <a:solidFill>
                  <a:sysClr val="windowText" lastClr="000000"/>
                </a:solidFill>
              </a:defRPr>
            </a:pPr>
            <a:r>
              <a:rPr lang="ar-EG" sz="1100" b="1">
                <a:solidFill>
                  <a:sysClr val="windowText" lastClr="000000"/>
                </a:solidFill>
                <a:latin typeface="+mn-lt"/>
                <a:ea typeface="+mn-ea"/>
                <a:cs typeface="+mn-cs"/>
              </a:rPr>
              <a:t>المعيار الزمني والصفة</a:t>
            </a:r>
            <a:r>
              <a:rPr lang="ar-EG" sz="1100" b="1" baseline="0">
                <a:solidFill>
                  <a:sysClr val="windowText" lastClr="000000"/>
                </a:solidFill>
                <a:latin typeface="+mn-lt"/>
                <a:ea typeface="+mn-ea"/>
                <a:cs typeface="+mn-cs"/>
              </a:rPr>
              <a:t> الاجتماعية للناشطية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col"/>
        <c:grouping val="clustered"/>
        <c:varyColors val="0"/>
        <c:ser>
          <c:idx val="0"/>
          <c:order val="0"/>
          <c:tx>
            <c:strRef>
              <c:f>stats!$C$181</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stats!$B$182:$B$185</c:f>
              <c:strCache>
                <c:ptCount val="4"/>
                <c:pt idx="0">
                  <c:v>ذكر</c:v>
                </c:pt>
                <c:pt idx="1">
                  <c:v>أنثى</c:v>
                </c:pt>
                <c:pt idx="2">
                  <c:v>مجموعة - جماعي</c:v>
                </c:pt>
                <c:pt idx="3">
                  <c:v>اعتباري - مؤسسي</c:v>
                </c:pt>
              </c:strCache>
            </c:strRef>
          </c:cat>
          <c:val>
            <c:numRef>
              <c:f>stats!$C$182:$C$185</c:f>
              <c:numCache>
                <c:formatCode>General</c:formatCode>
                <c:ptCount val="4"/>
                <c:pt idx="0">
                  <c:v>1</c:v>
                </c:pt>
                <c:pt idx="1">
                  <c:v>0</c:v>
                </c:pt>
                <c:pt idx="2">
                  <c:v>24</c:v>
                </c:pt>
                <c:pt idx="3">
                  <c:v>0</c:v>
                </c:pt>
              </c:numCache>
            </c:numRef>
          </c:val>
          <c:extLst>
            <c:ext xmlns:c16="http://schemas.microsoft.com/office/drawing/2014/chart" uri="{C3380CC4-5D6E-409C-BE32-E72D297353CC}">
              <c16:uniqueId val="{00000000-FEB6-4A97-A1F4-0EB3FC3B87D2}"/>
            </c:ext>
          </c:extLst>
        </c:ser>
        <c:ser>
          <c:idx val="1"/>
          <c:order val="1"/>
          <c:tx>
            <c:strRef>
              <c:f>stats!$D$181</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stats!$B$182:$B$185</c:f>
              <c:strCache>
                <c:ptCount val="4"/>
                <c:pt idx="0">
                  <c:v>ذكر</c:v>
                </c:pt>
                <c:pt idx="1">
                  <c:v>أنثى</c:v>
                </c:pt>
                <c:pt idx="2">
                  <c:v>مجموعة - جماعي</c:v>
                </c:pt>
                <c:pt idx="3">
                  <c:v>اعتباري - مؤسسي</c:v>
                </c:pt>
              </c:strCache>
            </c:strRef>
          </c:cat>
          <c:val>
            <c:numRef>
              <c:f>stats!$D$182:$D$185</c:f>
              <c:numCache>
                <c:formatCode>General</c:formatCode>
                <c:ptCount val="4"/>
                <c:pt idx="0">
                  <c:v>0</c:v>
                </c:pt>
                <c:pt idx="1">
                  <c:v>0</c:v>
                </c:pt>
                <c:pt idx="2">
                  <c:v>24</c:v>
                </c:pt>
                <c:pt idx="3">
                  <c:v>2</c:v>
                </c:pt>
              </c:numCache>
            </c:numRef>
          </c:val>
          <c:extLst>
            <c:ext xmlns:c16="http://schemas.microsoft.com/office/drawing/2014/chart" uri="{C3380CC4-5D6E-409C-BE32-E72D297353CC}">
              <c16:uniqueId val="{00000001-FEB6-4A97-A1F4-0EB3FC3B87D2}"/>
            </c:ext>
          </c:extLst>
        </c:ser>
        <c:dLbls>
          <c:showLegendKey val="0"/>
          <c:showVal val="1"/>
          <c:showCatName val="0"/>
          <c:showSerName val="0"/>
          <c:showPercent val="0"/>
          <c:showBubbleSize val="0"/>
        </c:dLbls>
        <c:gapWidth val="182"/>
        <c:axId val="147039231"/>
        <c:axId val="147042111"/>
      </c:barChart>
      <c:catAx>
        <c:axId val="14703923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4.1 الفضاء العام (رد فعل كابح للناشطية) - رد فعل قمعي للفعالية</a:t>
            </a:r>
          </a:p>
          <a:p>
            <a:pPr>
              <a:defRPr>
                <a:solidFill>
                  <a:sysClr val="windowText" lastClr="000000"/>
                </a:solidFill>
              </a:defRPr>
            </a:pPr>
            <a:r>
              <a:rPr lang="ar-EG" sz="1100" b="1">
                <a:solidFill>
                  <a:sysClr val="windowText" lastClr="000000"/>
                </a:solidFill>
                <a:latin typeface="+mn-lt"/>
                <a:ea typeface="+mn-ea"/>
                <a:cs typeface="+mn-cs"/>
              </a:rPr>
              <a:t>المعيار الزمني ومجال</a:t>
            </a:r>
            <a:r>
              <a:rPr lang="ar-EG" sz="1100" b="1" baseline="0">
                <a:solidFill>
                  <a:sysClr val="windowText" lastClr="000000"/>
                </a:solidFill>
                <a:latin typeface="+mn-lt"/>
                <a:ea typeface="+mn-ea"/>
                <a:cs typeface="+mn-cs"/>
              </a:rPr>
              <a:t> الناشطية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clustered"/>
        <c:varyColors val="0"/>
        <c:ser>
          <c:idx val="0"/>
          <c:order val="0"/>
          <c:tx>
            <c:strRef>
              <c:f>stats!$C$192</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stats!$B$193:$B$195</c:f>
              <c:strCache>
                <c:ptCount val="3"/>
                <c:pt idx="0">
                  <c:v>سياسية</c:v>
                </c:pt>
                <c:pt idx="1">
                  <c:v>فئات اجتماعية / عمالية</c:v>
                </c:pt>
                <c:pt idx="2">
                  <c:v>إعلامية</c:v>
                </c:pt>
              </c:strCache>
            </c:strRef>
          </c:cat>
          <c:val>
            <c:numRef>
              <c:f>stats!$C$193:$C$195</c:f>
              <c:numCache>
                <c:formatCode>General</c:formatCode>
                <c:ptCount val="3"/>
                <c:pt idx="0">
                  <c:v>2</c:v>
                </c:pt>
                <c:pt idx="1">
                  <c:v>23</c:v>
                </c:pt>
                <c:pt idx="2">
                  <c:v>0</c:v>
                </c:pt>
              </c:numCache>
            </c:numRef>
          </c:val>
          <c:extLst>
            <c:ext xmlns:c16="http://schemas.microsoft.com/office/drawing/2014/chart" uri="{C3380CC4-5D6E-409C-BE32-E72D297353CC}">
              <c16:uniqueId val="{00000000-9315-4A9E-889B-B91D97BE75B3}"/>
            </c:ext>
          </c:extLst>
        </c:ser>
        <c:ser>
          <c:idx val="1"/>
          <c:order val="1"/>
          <c:tx>
            <c:strRef>
              <c:f>stats!$D$192</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stats!$B$193:$B$195</c:f>
              <c:strCache>
                <c:ptCount val="3"/>
                <c:pt idx="0">
                  <c:v>سياسية</c:v>
                </c:pt>
                <c:pt idx="1">
                  <c:v>فئات اجتماعية / عمالية</c:v>
                </c:pt>
                <c:pt idx="2">
                  <c:v>إعلامية</c:v>
                </c:pt>
              </c:strCache>
            </c:strRef>
          </c:cat>
          <c:val>
            <c:numRef>
              <c:f>stats!$D$193:$D$195</c:f>
              <c:numCache>
                <c:formatCode>General</c:formatCode>
                <c:ptCount val="3"/>
                <c:pt idx="0">
                  <c:v>1</c:v>
                </c:pt>
                <c:pt idx="1">
                  <c:v>24</c:v>
                </c:pt>
                <c:pt idx="2">
                  <c:v>1</c:v>
                </c:pt>
              </c:numCache>
            </c:numRef>
          </c:val>
          <c:extLst>
            <c:ext xmlns:c16="http://schemas.microsoft.com/office/drawing/2014/chart" uri="{C3380CC4-5D6E-409C-BE32-E72D297353CC}">
              <c16:uniqueId val="{00000001-9315-4A9E-889B-B91D97BE75B3}"/>
            </c:ext>
          </c:extLst>
        </c:ser>
        <c:dLbls>
          <c:showLegendKey val="0"/>
          <c:showVal val="1"/>
          <c:showCatName val="0"/>
          <c:showSerName val="0"/>
          <c:showPercent val="0"/>
          <c:showBubbleSize val="0"/>
        </c:dLbls>
        <c:gapWidth val="182"/>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4.1 الفضاء العام (رد فعل كابح للناشطية) - رد فعل قمعي للفعالية</a:t>
            </a:r>
          </a:p>
          <a:p>
            <a:pPr>
              <a:defRPr>
                <a:solidFill>
                  <a:sysClr val="windowText" lastClr="000000"/>
                </a:solidFill>
              </a:defRPr>
            </a:pPr>
            <a:r>
              <a:rPr lang="ar-EG" sz="1100" b="1">
                <a:solidFill>
                  <a:sysClr val="windowText" lastClr="000000"/>
                </a:solidFill>
                <a:latin typeface="+mn-lt"/>
                <a:ea typeface="+mn-ea"/>
                <a:cs typeface="+mn-cs"/>
              </a:rPr>
              <a:t>المعيار الزمني وجهة</a:t>
            </a:r>
            <a:r>
              <a:rPr lang="ar-EG" sz="1100" b="1" baseline="0">
                <a:solidFill>
                  <a:sysClr val="windowText" lastClr="000000"/>
                </a:solidFill>
                <a:latin typeface="+mn-lt"/>
                <a:ea typeface="+mn-ea"/>
                <a:cs typeface="+mn-cs"/>
              </a:rPr>
              <a:t> رسمية متداخلة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col"/>
        <c:grouping val="clustered"/>
        <c:varyColors val="0"/>
        <c:ser>
          <c:idx val="0"/>
          <c:order val="0"/>
          <c:tx>
            <c:strRef>
              <c:f>stats!$C$202</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stats!$B$203:$B$206</c:f>
              <c:strCache>
                <c:ptCount val="4"/>
                <c:pt idx="0">
                  <c:v>جهات أمنية</c:v>
                </c:pt>
                <c:pt idx="1">
                  <c:v>جهات سيادية</c:v>
                </c:pt>
                <c:pt idx="2">
                  <c:v>جهات حكومية</c:v>
                </c:pt>
                <c:pt idx="3">
                  <c:v>جهات قطاع خاص</c:v>
                </c:pt>
              </c:strCache>
            </c:strRef>
          </c:cat>
          <c:val>
            <c:numRef>
              <c:f>stats!$C$203:$C$206</c:f>
              <c:numCache>
                <c:formatCode>General</c:formatCode>
                <c:ptCount val="4"/>
                <c:pt idx="0">
                  <c:v>12</c:v>
                </c:pt>
                <c:pt idx="1">
                  <c:v>3</c:v>
                </c:pt>
                <c:pt idx="2">
                  <c:v>1</c:v>
                </c:pt>
                <c:pt idx="3">
                  <c:v>9</c:v>
                </c:pt>
              </c:numCache>
            </c:numRef>
          </c:val>
          <c:extLst>
            <c:ext xmlns:c16="http://schemas.microsoft.com/office/drawing/2014/chart" uri="{C3380CC4-5D6E-409C-BE32-E72D297353CC}">
              <c16:uniqueId val="{00000000-4689-4697-BB80-6562C1EF2CA5}"/>
            </c:ext>
          </c:extLst>
        </c:ser>
        <c:ser>
          <c:idx val="1"/>
          <c:order val="1"/>
          <c:tx>
            <c:strRef>
              <c:f>stats!$D$202</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stats!$B$203:$B$206</c:f>
              <c:strCache>
                <c:ptCount val="4"/>
                <c:pt idx="0">
                  <c:v>جهات أمنية</c:v>
                </c:pt>
                <c:pt idx="1">
                  <c:v>جهات سيادية</c:v>
                </c:pt>
                <c:pt idx="2">
                  <c:v>جهات حكومية</c:v>
                </c:pt>
                <c:pt idx="3">
                  <c:v>جهات قطاع خاص</c:v>
                </c:pt>
              </c:strCache>
            </c:strRef>
          </c:cat>
          <c:val>
            <c:numRef>
              <c:f>stats!$D$203:$D$206</c:f>
              <c:numCache>
                <c:formatCode>General</c:formatCode>
                <c:ptCount val="4"/>
                <c:pt idx="0">
                  <c:v>21</c:v>
                </c:pt>
                <c:pt idx="1">
                  <c:v>3</c:v>
                </c:pt>
                <c:pt idx="2">
                  <c:v>1</c:v>
                </c:pt>
                <c:pt idx="3">
                  <c:v>1</c:v>
                </c:pt>
              </c:numCache>
            </c:numRef>
          </c:val>
          <c:extLst>
            <c:ext xmlns:c16="http://schemas.microsoft.com/office/drawing/2014/chart" uri="{C3380CC4-5D6E-409C-BE32-E72D297353CC}">
              <c16:uniqueId val="{00000001-4689-4697-BB80-6562C1EF2CA5}"/>
            </c:ext>
          </c:extLst>
        </c:ser>
        <c:dLbls>
          <c:dLblPos val="outEnd"/>
          <c:showLegendKey val="0"/>
          <c:showVal val="1"/>
          <c:showCatName val="0"/>
          <c:showSerName val="0"/>
          <c:showPercent val="0"/>
          <c:showBubbleSize val="0"/>
        </c:dLbls>
        <c:gapWidth val="182"/>
        <c:axId val="147039231"/>
        <c:axId val="147042111"/>
      </c:barChart>
      <c:catAx>
        <c:axId val="14703923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مؤشر 4.1 الفضاء العام </a:t>
            </a:r>
          </a:p>
          <a:p>
            <a:pPr>
              <a:defRPr>
                <a:solidFill>
                  <a:sysClr val="windowText" lastClr="000000"/>
                </a:solidFill>
              </a:defRPr>
            </a:pPr>
            <a:r>
              <a:rPr lang="ar-EG" sz="1600">
                <a:solidFill>
                  <a:sysClr val="windowText" lastClr="000000"/>
                </a:solidFill>
                <a:latin typeface="+mn-lt"/>
                <a:ea typeface="+mn-ea"/>
                <a:cs typeface="+mn-cs"/>
              </a:rPr>
              <a:t>(رد فعل كابح للناشطية) - رد فعل قمعي للفعالية</a:t>
            </a:r>
          </a:p>
          <a:p>
            <a:pPr>
              <a:defRPr>
                <a:solidFill>
                  <a:sysClr val="windowText" lastClr="000000"/>
                </a:solidFill>
              </a:defRPr>
            </a:pPr>
            <a:r>
              <a:rPr lang="ar-EG" sz="1100" b="1">
                <a:solidFill>
                  <a:sysClr val="windowText" lastClr="000000"/>
                </a:solidFill>
                <a:latin typeface="+mn-lt"/>
                <a:ea typeface="+mn-ea"/>
                <a:cs typeface="+mn-cs"/>
              </a:rPr>
              <a:t>المعيار الزمني وتصنيف</a:t>
            </a:r>
            <a:r>
              <a:rPr lang="ar-EG" sz="1100" b="1" baseline="0">
                <a:solidFill>
                  <a:sysClr val="windowText" lastClr="000000"/>
                </a:solidFill>
                <a:latin typeface="+mn-lt"/>
                <a:ea typeface="+mn-ea"/>
                <a:cs typeface="+mn-cs"/>
              </a:rPr>
              <a:t> الحق المُتصل</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clustered"/>
        <c:varyColors val="0"/>
        <c:ser>
          <c:idx val="0"/>
          <c:order val="0"/>
          <c:tx>
            <c:strRef>
              <c:f>stats!$C$213</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stats!$B$214:$B$216</c:f>
              <c:strCache>
                <c:ptCount val="3"/>
                <c:pt idx="0">
                  <c:v>الحق في التنظيم والتعبير</c:v>
                </c:pt>
                <c:pt idx="1">
                  <c:v>حقوق اقتصادية واجتماعية</c:v>
                </c:pt>
                <c:pt idx="2">
                  <c:v>حرية الإعلام</c:v>
                </c:pt>
              </c:strCache>
            </c:strRef>
          </c:cat>
          <c:val>
            <c:numRef>
              <c:f>stats!$C$214:$C$216</c:f>
              <c:numCache>
                <c:formatCode>General</c:formatCode>
                <c:ptCount val="3"/>
                <c:pt idx="0">
                  <c:v>25</c:v>
                </c:pt>
                <c:pt idx="1">
                  <c:v>23</c:v>
                </c:pt>
                <c:pt idx="2">
                  <c:v>0</c:v>
                </c:pt>
              </c:numCache>
            </c:numRef>
          </c:val>
          <c:extLst>
            <c:ext xmlns:c16="http://schemas.microsoft.com/office/drawing/2014/chart" uri="{C3380CC4-5D6E-409C-BE32-E72D297353CC}">
              <c16:uniqueId val="{00000000-33E0-43A1-8492-50BD37532813}"/>
            </c:ext>
          </c:extLst>
        </c:ser>
        <c:ser>
          <c:idx val="1"/>
          <c:order val="1"/>
          <c:tx>
            <c:strRef>
              <c:f>stats!$D$213</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stats!$B$214:$B$216</c:f>
              <c:strCache>
                <c:ptCount val="3"/>
                <c:pt idx="0">
                  <c:v>الحق في التنظيم والتعبير</c:v>
                </c:pt>
                <c:pt idx="1">
                  <c:v>حقوق اقتصادية واجتماعية</c:v>
                </c:pt>
                <c:pt idx="2">
                  <c:v>حرية الإعلام</c:v>
                </c:pt>
              </c:strCache>
            </c:strRef>
          </c:cat>
          <c:val>
            <c:numRef>
              <c:f>stats!$D$214:$D$216</c:f>
              <c:numCache>
                <c:formatCode>General</c:formatCode>
                <c:ptCount val="3"/>
                <c:pt idx="0">
                  <c:v>26</c:v>
                </c:pt>
                <c:pt idx="1">
                  <c:v>25</c:v>
                </c:pt>
                <c:pt idx="2">
                  <c:v>1</c:v>
                </c:pt>
              </c:numCache>
            </c:numRef>
          </c:val>
          <c:extLst>
            <c:ext xmlns:c16="http://schemas.microsoft.com/office/drawing/2014/chart" uri="{C3380CC4-5D6E-409C-BE32-E72D297353CC}">
              <c16:uniqueId val="{00000001-33E0-43A1-8492-50BD37532813}"/>
            </c:ext>
          </c:extLst>
        </c:ser>
        <c:dLbls>
          <c:dLblPos val="outEnd"/>
          <c:showLegendKey val="0"/>
          <c:showVal val="1"/>
          <c:showCatName val="0"/>
          <c:showSerName val="0"/>
          <c:showPercent val="0"/>
          <c:showBubbleSize val="0"/>
        </c:dLbls>
        <c:gapWidth val="182"/>
        <c:overlap val="-50"/>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4.2 الفضاء العام (فعل زخم / رد فعل كابح للناشطية) - فعالية احتجاجية / قمع</a:t>
            </a:r>
          </a:p>
          <a:p>
            <a:pPr>
              <a:defRPr>
                <a:solidFill>
                  <a:sysClr val="windowText" lastClr="000000"/>
                </a:solidFill>
              </a:defRPr>
            </a:pPr>
            <a:r>
              <a:rPr lang="ar-EG" sz="1100" b="1">
                <a:solidFill>
                  <a:sysClr val="windowText" lastClr="000000"/>
                </a:solidFill>
                <a:latin typeface="+mn-lt"/>
                <a:ea typeface="+mn-ea"/>
                <a:cs typeface="+mn-cs"/>
              </a:rPr>
              <a:t>المعيار الزمني</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col"/>
        <c:grouping val="clustered"/>
        <c:varyColors val="0"/>
        <c:ser>
          <c:idx val="0"/>
          <c:order val="0"/>
          <c:tx>
            <c:strRef>
              <c:f>stats!$C$226</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stats!$B$227:$B$228</c:f>
              <c:strCache>
                <c:ptCount val="2"/>
                <c:pt idx="0">
                  <c:v>فعل إيجابي - زخم للناشطية</c:v>
                </c:pt>
                <c:pt idx="1">
                  <c:v>رد فعل سلبي - كبح للناشطية</c:v>
                </c:pt>
              </c:strCache>
            </c:strRef>
          </c:cat>
          <c:val>
            <c:numRef>
              <c:f>stats!$C$227:$C$228</c:f>
              <c:numCache>
                <c:formatCode>General</c:formatCode>
                <c:ptCount val="2"/>
                <c:pt idx="0">
                  <c:v>57</c:v>
                </c:pt>
                <c:pt idx="1">
                  <c:v>25</c:v>
                </c:pt>
              </c:numCache>
            </c:numRef>
          </c:val>
          <c:extLst>
            <c:ext xmlns:c16="http://schemas.microsoft.com/office/drawing/2014/chart" uri="{C3380CC4-5D6E-409C-BE32-E72D297353CC}">
              <c16:uniqueId val="{00000000-737E-457A-BBC6-B77501E455FA}"/>
            </c:ext>
          </c:extLst>
        </c:ser>
        <c:ser>
          <c:idx val="1"/>
          <c:order val="1"/>
          <c:tx>
            <c:strRef>
              <c:f>stats!$D$226</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stats!$B$227:$B$228</c:f>
              <c:strCache>
                <c:ptCount val="2"/>
                <c:pt idx="0">
                  <c:v>فعل إيجابي - زخم للناشطية</c:v>
                </c:pt>
                <c:pt idx="1">
                  <c:v>رد فعل سلبي - كبح للناشطية</c:v>
                </c:pt>
              </c:strCache>
            </c:strRef>
          </c:cat>
          <c:val>
            <c:numRef>
              <c:f>stats!$D$227:$D$228</c:f>
              <c:numCache>
                <c:formatCode>General</c:formatCode>
                <c:ptCount val="2"/>
                <c:pt idx="0">
                  <c:v>75</c:v>
                </c:pt>
                <c:pt idx="1">
                  <c:v>26</c:v>
                </c:pt>
              </c:numCache>
            </c:numRef>
          </c:val>
          <c:extLst>
            <c:ext xmlns:c16="http://schemas.microsoft.com/office/drawing/2014/chart" uri="{C3380CC4-5D6E-409C-BE32-E72D297353CC}">
              <c16:uniqueId val="{00000001-737E-457A-BBC6-B77501E455FA}"/>
            </c:ext>
          </c:extLst>
        </c:ser>
        <c:dLbls>
          <c:dLblPos val="outEnd"/>
          <c:showLegendKey val="0"/>
          <c:showVal val="1"/>
          <c:showCatName val="0"/>
          <c:showSerName val="0"/>
          <c:showPercent val="0"/>
          <c:showBubbleSize val="0"/>
        </c:dLbls>
        <c:gapWidth val="182"/>
        <c:axId val="147039231"/>
        <c:axId val="147042111"/>
      </c:barChart>
      <c:catAx>
        <c:axId val="14703923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4.0 الفضاء العام (فعل زخم للناشطية) - فعالية احتجاجية</a:t>
            </a:r>
          </a:p>
          <a:p>
            <a:pPr>
              <a:defRPr>
                <a:solidFill>
                  <a:sysClr val="windowText" lastClr="000000"/>
                </a:solidFill>
              </a:defRPr>
            </a:pPr>
            <a:r>
              <a:rPr lang="ar-EG" sz="1100" b="1">
                <a:solidFill>
                  <a:sysClr val="windowText" lastClr="000000"/>
                </a:solidFill>
                <a:latin typeface="+mn-lt"/>
                <a:ea typeface="+mn-ea"/>
                <a:cs typeface="+mn-cs"/>
              </a:rPr>
              <a:t>المعيار الزمني ونوع</a:t>
            </a:r>
            <a:r>
              <a:rPr lang="ar-EG" sz="1100" b="1" baseline="0">
                <a:solidFill>
                  <a:sysClr val="windowText" lastClr="000000"/>
                </a:solidFill>
                <a:latin typeface="+mn-lt"/>
                <a:ea typeface="+mn-ea"/>
                <a:cs typeface="+mn-cs"/>
              </a:rPr>
              <a:t> الواقعة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stacked"/>
        <c:varyColors val="0"/>
        <c:ser>
          <c:idx val="0"/>
          <c:order val="0"/>
          <c:tx>
            <c:strRef>
              <c:f>stats!$C$6</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stats!$B$7:$B$10</c:f>
              <c:strCache>
                <c:ptCount val="4"/>
                <c:pt idx="0">
                  <c:v>تظاهرة ميدانية</c:v>
                </c:pt>
                <c:pt idx="1">
                  <c:v>مسيرة ميدانية</c:v>
                </c:pt>
                <c:pt idx="2">
                  <c:v>إضراب عن العمل</c:v>
                </c:pt>
                <c:pt idx="3">
                  <c:v>مطالبة جماعية وبيان رسمي</c:v>
                </c:pt>
              </c:strCache>
            </c:strRef>
          </c:cat>
          <c:val>
            <c:numRef>
              <c:f>stats!$C$7:$C$10</c:f>
              <c:numCache>
                <c:formatCode>General</c:formatCode>
                <c:ptCount val="4"/>
                <c:pt idx="0">
                  <c:v>20</c:v>
                </c:pt>
                <c:pt idx="1">
                  <c:v>0</c:v>
                </c:pt>
                <c:pt idx="2">
                  <c:v>30</c:v>
                </c:pt>
                <c:pt idx="3">
                  <c:v>7</c:v>
                </c:pt>
              </c:numCache>
            </c:numRef>
          </c:val>
          <c:extLst>
            <c:ext xmlns:c16="http://schemas.microsoft.com/office/drawing/2014/chart" uri="{C3380CC4-5D6E-409C-BE32-E72D297353CC}">
              <c16:uniqueId val="{00000000-EE79-47AC-89DB-ED30C1F06DE6}"/>
            </c:ext>
          </c:extLst>
        </c:ser>
        <c:ser>
          <c:idx val="1"/>
          <c:order val="1"/>
          <c:tx>
            <c:strRef>
              <c:f>stats!$D$6</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stats!$B$7:$B$10</c:f>
              <c:strCache>
                <c:ptCount val="4"/>
                <c:pt idx="0">
                  <c:v>تظاهرة ميدانية</c:v>
                </c:pt>
                <c:pt idx="1">
                  <c:v>مسيرة ميدانية</c:v>
                </c:pt>
                <c:pt idx="2">
                  <c:v>إضراب عن العمل</c:v>
                </c:pt>
                <c:pt idx="3">
                  <c:v>مطالبة جماعية وبيان رسمي</c:v>
                </c:pt>
              </c:strCache>
            </c:strRef>
          </c:cat>
          <c:val>
            <c:numRef>
              <c:f>stats!$D$7:$D$10</c:f>
              <c:numCache>
                <c:formatCode>General</c:formatCode>
                <c:ptCount val="4"/>
                <c:pt idx="0">
                  <c:v>34</c:v>
                </c:pt>
                <c:pt idx="1">
                  <c:v>19</c:v>
                </c:pt>
                <c:pt idx="2">
                  <c:v>15</c:v>
                </c:pt>
                <c:pt idx="3">
                  <c:v>7</c:v>
                </c:pt>
              </c:numCache>
            </c:numRef>
          </c:val>
          <c:extLst>
            <c:ext xmlns:c16="http://schemas.microsoft.com/office/drawing/2014/chart" uri="{C3380CC4-5D6E-409C-BE32-E72D297353CC}">
              <c16:uniqueId val="{00000001-EE79-47AC-89DB-ED30C1F06DE6}"/>
            </c:ext>
          </c:extLst>
        </c:ser>
        <c:dLbls>
          <c:showLegendKey val="0"/>
          <c:showVal val="1"/>
          <c:showCatName val="0"/>
          <c:showSerName val="0"/>
          <c:showPercent val="0"/>
          <c:showBubbleSize val="0"/>
        </c:dLbls>
        <c:gapWidth val="182"/>
        <c:overlap val="100"/>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4.0 الفضاء العام (فعل زخم للناشطية) - فعالية احتجاجية</a:t>
            </a:r>
          </a:p>
          <a:p>
            <a:pPr>
              <a:defRPr>
                <a:solidFill>
                  <a:sysClr val="windowText" lastClr="000000"/>
                </a:solidFill>
              </a:defRPr>
            </a:pPr>
            <a:r>
              <a:rPr lang="ar-EG" sz="1100" b="1">
                <a:solidFill>
                  <a:sysClr val="windowText" lastClr="000000"/>
                </a:solidFill>
                <a:latin typeface="+mn-lt"/>
                <a:ea typeface="+mn-ea"/>
                <a:cs typeface="+mn-cs"/>
              </a:rPr>
              <a:t>المعيار الزمني وسياق ظرفي</a:t>
            </a:r>
            <a:r>
              <a:rPr lang="ar-EG" sz="1100" b="1" baseline="0">
                <a:solidFill>
                  <a:sysClr val="windowText" lastClr="000000"/>
                </a:solidFill>
                <a:latin typeface="+mn-lt"/>
                <a:ea typeface="+mn-ea"/>
                <a:cs typeface="+mn-cs"/>
              </a:rPr>
              <a:t> لللواقعة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col"/>
        <c:grouping val="clustered"/>
        <c:varyColors val="0"/>
        <c:ser>
          <c:idx val="0"/>
          <c:order val="0"/>
          <c:tx>
            <c:strRef>
              <c:f>stats!$C$17</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stats!$B$18:$B$21</c:f>
              <c:strCache>
                <c:ptCount val="4"/>
                <c:pt idx="0">
                  <c:v>فعالية حركية ذات سياق سياسي</c:v>
                </c:pt>
                <c:pt idx="1">
                  <c:v>فعالية حركية ذات سياق اجتماعي اقتصادي</c:v>
                </c:pt>
                <c:pt idx="2">
                  <c:v>فعالية غير حركية ذات سياق سياسي</c:v>
                </c:pt>
                <c:pt idx="3">
                  <c:v>فعالية غير حركية ذات سياق اجتماعي اقتصادي</c:v>
                </c:pt>
              </c:strCache>
            </c:strRef>
          </c:cat>
          <c:val>
            <c:numRef>
              <c:f>stats!$C$18:$C$21</c:f>
              <c:numCache>
                <c:formatCode>General</c:formatCode>
                <c:ptCount val="4"/>
                <c:pt idx="0">
                  <c:v>3</c:v>
                </c:pt>
                <c:pt idx="1">
                  <c:v>17</c:v>
                </c:pt>
                <c:pt idx="2">
                  <c:v>6</c:v>
                </c:pt>
                <c:pt idx="3">
                  <c:v>31</c:v>
                </c:pt>
              </c:numCache>
            </c:numRef>
          </c:val>
          <c:extLst>
            <c:ext xmlns:c16="http://schemas.microsoft.com/office/drawing/2014/chart" uri="{C3380CC4-5D6E-409C-BE32-E72D297353CC}">
              <c16:uniqueId val="{00000000-F741-4E73-834A-6657E9F2A437}"/>
            </c:ext>
          </c:extLst>
        </c:ser>
        <c:ser>
          <c:idx val="1"/>
          <c:order val="1"/>
          <c:tx>
            <c:strRef>
              <c:f>stats!$D$17</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stats!$B$18:$B$21</c:f>
              <c:strCache>
                <c:ptCount val="4"/>
                <c:pt idx="0">
                  <c:v>فعالية حركية ذات سياق سياسي</c:v>
                </c:pt>
                <c:pt idx="1">
                  <c:v>فعالية حركية ذات سياق اجتماعي اقتصادي</c:v>
                </c:pt>
                <c:pt idx="2">
                  <c:v>فعالية غير حركية ذات سياق سياسي</c:v>
                </c:pt>
                <c:pt idx="3">
                  <c:v>فعالية غير حركية ذات سياق اجتماعي اقتصادي</c:v>
                </c:pt>
              </c:strCache>
            </c:strRef>
          </c:cat>
          <c:val>
            <c:numRef>
              <c:f>stats!$D$18:$D$21</c:f>
              <c:numCache>
                <c:formatCode>General</c:formatCode>
                <c:ptCount val="4"/>
                <c:pt idx="0">
                  <c:v>44</c:v>
                </c:pt>
                <c:pt idx="1">
                  <c:v>9</c:v>
                </c:pt>
                <c:pt idx="2">
                  <c:v>4</c:v>
                </c:pt>
                <c:pt idx="3">
                  <c:v>18</c:v>
                </c:pt>
              </c:numCache>
            </c:numRef>
          </c:val>
          <c:extLst>
            <c:ext xmlns:c16="http://schemas.microsoft.com/office/drawing/2014/chart" uri="{C3380CC4-5D6E-409C-BE32-E72D297353CC}">
              <c16:uniqueId val="{00000001-F741-4E73-834A-6657E9F2A437}"/>
            </c:ext>
          </c:extLst>
        </c:ser>
        <c:dLbls>
          <c:dLblPos val="outEnd"/>
          <c:showLegendKey val="0"/>
          <c:showVal val="1"/>
          <c:showCatName val="0"/>
          <c:showSerName val="0"/>
          <c:showPercent val="0"/>
          <c:showBubbleSize val="0"/>
        </c:dLbls>
        <c:gapWidth val="182"/>
        <c:axId val="147039231"/>
        <c:axId val="147042111"/>
      </c:barChart>
      <c:catAx>
        <c:axId val="14703923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4.0 الفضاء العام (فعل زخم للناشطية) - فعالية احتجاجية</a:t>
            </a:r>
          </a:p>
          <a:p>
            <a:pPr>
              <a:defRPr>
                <a:solidFill>
                  <a:sysClr val="windowText" lastClr="000000"/>
                </a:solidFill>
              </a:defRPr>
            </a:pPr>
            <a:r>
              <a:rPr lang="ar-EG" sz="1100" b="1">
                <a:solidFill>
                  <a:sysClr val="windowText" lastClr="000000"/>
                </a:solidFill>
                <a:latin typeface="+mn-lt"/>
                <a:ea typeface="+mn-ea"/>
                <a:cs typeface="+mn-cs"/>
              </a:rPr>
              <a:t>المعيار الزمني والصفة</a:t>
            </a:r>
            <a:r>
              <a:rPr lang="ar-EG" sz="1100" b="1" baseline="0">
                <a:solidFill>
                  <a:sysClr val="windowText" lastClr="000000"/>
                </a:solidFill>
                <a:latin typeface="+mn-lt"/>
                <a:ea typeface="+mn-ea"/>
                <a:cs typeface="+mn-cs"/>
              </a:rPr>
              <a:t> الاجتماعية للناشطية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col"/>
        <c:grouping val="stacked"/>
        <c:varyColors val="0"/>
        <c:ser>
          <c:idx val="0"/>
          <c:order val="0"/>
          <c:tx>
            <c:strRef>
              <c:f>stats!$C$75</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stats!$B$76:$B$79</c:f>
              <c:strCache>
                <c:ptCount val="4"/>
                <c:pt idx="0">
                  <c:v>ذكر</c:v>
                </c:pt>
                <c:pt idx="1">
                  <c:v>أنثى</c:v>
                </c:pt>
                <c:pt idx="2">
                  <c:v>مجموعة - جماعي</c:v>
                </c:pt>
                <c:pt idx="3">
                  <c:v>اعتباري - مؤسسي</c:v>
                </c:pt>
              </c:strCache>
            </c:strRef>
          </c:cat>
          <c:val>
            <c:numRef>
              <c:f>stats!$C$76:$C$79</c:f>
              <c:numCache>
                <c:formatCode>General</c:formatCode>
                <c:ptCount val="4"/>
                <c:pt idx="0">
                  <c:v>1</c:v>
                </c:pt>
                <c:pt idx="1">
                  <c:v>0</c:v>
                </c:pt>
                <c:pt idx="2">
                  <c:v>33</c:v>
                </c:pt>
                <c:pt idx="3">
                  <c:v>23</c:v>
                </c:pt>
              </c:numCache>
            </c:numRef>
          </c:val>
          <c:extLst>
            <c:ext xmlns:c16="http://schemas.microsoft.com/office/drawing/2014/chart" uri="{C3380CC4-5D6E-409C-BE32-E72D297353CC}">
              <c16:uniqueId val="{00000000-EA83-4510-98AA-D4003B7937C0}"/>
            </c:ext>
          </c:extLst>
        </c:ser>
        <c:ser>
          <c:idx val="1"/>
          <c:order val="1"/>
          <c:tx>
            <c:strRef>
              <c:f>stats!$D$75</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stats!$B$76:$B$79</c:f>
              <c:strCache>
                <c:ptCount val="4"/>
                <c:pt idx="0">
                  <c:v>ذكر</c:v>
                </c:pt>
                <c:pt idx="1">
                  <c:v>أنثى</c:v>
                </c:pt>
                <c:pt idx="2">
                  <c:v>مجموعة - جماعي</c:v>
                </c:pt>
                <c:pt idx="3">
                  <c:v>اعتباري - مؤسسي</c:v>
                </c:pt>
              </c:strCache>
            </c:strRef>
          </c:cat>
          <c:val>
            <c:numRef>
              <c:f>stats!$D$76:$D$79</c:f>
              <c:numCache>
                <c:formatCode>General</c:formatCode>
                <c:ptCount val="4"/>
                <c:pt idx="0">
                  <c:v>0</c:v>
                </c:pt>
                <c:pt idx="1">
                  <c:v>0</c:v>
                </c:pt>
                <c:pt idx="2">
                  <c:v>56</c:v>
                </c:pt>
                <c:pt idx="3">
                  <c:v>19</c:v>
                </c:pt>
              </c:numCache>
            </c:numRef>
          </c:val>
          <c:extLst>
            <c:ext xmlns:c16="http://schemas.microsoft.com/office/drawing/2014/chart" uri="{C3380CC4-5D6E-409C-BE32-E72D297353CC}">
              <c16:uniqueId val="{00000001-EA83-4510-98AA-D4003B7937C0}"/>
            </c:ext>
          </c:extLst>
        </c:ser>
        <c:dLbls>
          <c:showLegendKey val="0"/>
          <c:showVal val="1"/>
          <c:showCatName val="0"/>
          <c:showSerName val="0"/>
          <c:showPercent val="0"/>
          <c:showBubbleSize val="0"/>
        </c:dLbls>
        <c:gapWidth val="182"/>
        <c:overlap val="100"/>
        <c:axId val="147039231"/>
        <c:axId val="147042111"/>
      </c:barChart>
      <c:catAx>
        <c:axId val="14703923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4.0 الفضاء العام (فعل زخم للناشطية) - فعالية احتجاجية</a:t>
            </a:r>
          </a:p>
          <a:p>
            <a:pPr>
              <a:defRPr>
                <a:solidFill>
                  <a:sysClr val="windowText" lastClr="000000"/>
                </a:solidFill>
              </a:defRPr>
            </a:pPr>
            <a:r>
              <a:rPr lang="ar-EG" sz="1100" b="1">
                <a:solidFill>
                  <a:sysClr val="windowText" lastClr="000000"/>
                </a:solidFill>
                <a:latin typeface="+mn-lt"/>
                <a:ea typeface="+mn-ea"/>
                <a:cs typeface="+mn-cs"/>
              </a:rPr>
              <a:t>المعيار الزمني ومجال</a:t>
            </a:r>
            <a:r>
              <a:rPr lang="ar-EG" sz="1100" b="1" baseline="0">
                <a:solidFill>
                  <a:sysClr val="windowText" lastClr="000000"/>
                </a:solidFill>
                <a:latin typeface="+mn-lt"/>
                <a:ea typeface="+mn-ea"/>
                <a:cs typeface="+mn-cs"/>
              </a:rPr>
              <a:t> الناشطية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stacked"/>
        <c:varyColors val="0"/>
        <c:ser>
          <c:idx val="0"/>
          <c:order val="0"/>
          <c:tx>
            <c:strRef>
              <c:f>stats!$C$86</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stats!$B$87:$B$90</c:f>
              <c:strCache>
                <c:ptCount val="4"/>
                <c:pt idx="0">
                  <c:v>سياسية</c:v>
                </c:pt>
                <c:pt idx="1">
                  <c:v>فئات اجتماعية / عمالية</c:v>
                </c:pt>
                <c:pt idx="2">
                  <c:v>طلابية</c:v>
                </c:pt>
                <c:pt idx="3">
                  <c:v>إعلامية</c:v>
                </c:pt>
              </c:strCache>
            </c:strRef>
          </c:cat>
          <c:val>
            <c:numRef>
              <c:f>stats!$C$87:$C$90</c:f>
              <c:numCache>
                <c:formatCode>General</c:formatCode>
                <c:ptCount val="4"/>
                <c:pt idx="0">
                  <c:v>5</c:v>
                </c:pt>
                <c:pt idx="1">
                  <c:v>32</c:v>
                </c:pt>
                <c:pt idx="2">
                  <c:v>2</c:v>
                </c:pt>
                <c:pt idx="3">
                  <c:v>18</c:v>
                </c:pt>
              </c:numCache>
            </c:numRef>
          </c:val>
          <c:extLst>
            <c:ext xmlns:c16="http://schemas.microsoft.com/office/drawing/2014/chart" uri="{C3380CC4-5D6E-409C-BE32-E72D297353CC}">
              <c16:uniqueId val="{00000000-A97D-47DC-9A1A-8DAEBF26C658}"/>
            </c:ext>
          </c:extLst>
        </c:ser>
        <c:ser>
          <c:idx val="1"/>
          <c:order val="1"/>
          <c:tx>
            <c:strRef>
              <c:f>stats!$D$86</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stats!$B$87:$B$90</c:f>
              <c:strCache>
                <c:ptCount val="4"/>
                <c:pt idx="0">
                  <c:v>سياسية</c:v>
                </c:pt>
                <c:pt idx="1">
                  <c:v>فئات اجتماعية / عمالية</c:v>
                </c:pt>
                <c:pt idx="2">
                  <c:v>طلابية</c:v>
                </c:pt>
                <c:pt idx="3">
                  <c:v>إعلامية</c:v>
                </c:pt>
              </c:strCache>
            </c:strRef>
          </c:cat>
          <c:val>
            <c:numRef>
              <c:f>stats!$D$87:$D$90</c:f>
              <c:numCache>
                <c:formatCode>General</c:formatCode>
                <c:ptCount val="4"/>
                <c:pt idx="0">
                  <c:v>6</c:v>
                </c:pt>
                <c:pt idx="1">
                  <c:v>38</c:v>
                </c:pt>
                <c:pt idx="2">
                  <c:v>15</c:v>
                </c:pt>
                <c:pt idx="3">
                  <c:v>16</c:v>
                </c:pt>
              </c:numCache>
            </c:numRef>
          </c:val>
          <c:extLst>
            <c:ext xmlns:c16="http://schemas.microsoft.com/office/drawing/2014/chart" uri="{C3380CC4-5D6E-409C-BE32-E72D297353CC}">
              <c16:uniqueId val="{00000003-A97D-47DC-9A1A-8DAEBF26C658}"/>
            </c:ext>
          </c:extLst>
        </c:ser>
        <c:dLbls>
          <c:showLegendKey val="0"/>
          <c:showVal val="1"/>
          <c:showCatName val="0"/>
          <c:showSerName val="0"/>
          <c:showPercent val="0"/>
          <c:showBubbleSize val="0"/>
        </c:dLbls>
        <c:gapWidth val="182"/>
        <c:overlap val="100"/>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4.0 الفضاء العام (فعل زخم للناشطية) - فعالية احتجاجية</a:t>
            </a:r>
          </a:p>
          <a:p>
            <a:pPr>
              <a:defRPr>
                <a:solidFill>
                  <a:sysClr val="windowText" lastClr="000000"/>
                </a:solidFill>
              </a:defRPr>
            </a:pPr>
            <a:r>
              <a:rPr lang="ar-EG" sz="1100" b="1">
                <a:solidFill>
                  <a:sysClr val="windowText" lastClr="000000"/>
                </a:solidFill>
                <a:latin typeface="+mn-lt"/>
                <a:ea typeface="+mn-ea"/>
                <a:cs typeface="+mn-cs"/>
              </a:rPr>
              <a:t>المعيار الزمني وتصنيف</a:t>
            </a:r>
            <a:r>
              <a:rPr lang="ar-EG" sz="1100" b="1" baseline="0">
                <a:solidFill>
                  <a:sysClr val="windowText" lastClr="000000"/>
                </a:solidFill>
                <a:latin typeface="+mn-lt"/>
                <a:ea typeface="+mn-ea"/>
                <a:cs typeface="+mn-cs"/>
              </a:rPr>
              <a:t> الحق المُتصل</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clustered"/>
        <c:varyColors val="0"/>
        <c:ser>
          <c:idx val="0"/>
          <c:order val="0"/>
          <c:tx>
            <c:strRef>
              <c:f>stats!$C$97</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stats!$B$98:$B$100</c:f>
              <c:strCache>
                <c:ptCount val="3"/>
                <c:pt idx="0">
                  <c:v>الحق في التنظيم والتعبير</c:v>
                </c:pt>
                <c:pt idx="1">
                  <c:v>حقوق اقتصادية واجتماعية</c:v>
                </c:pt>
                <c:pt idx="2">
                  <c:v>حرية الإعلام</c:v>
                </c:pt>
              </c:strCache>
            </c:strRef>
          </c:cat>
          <c:val>
            <c:numRef>
              <c:f>stats!$C$98:$C$100</c:f>
              <c:numCache>
                <c:formatCode>General</c:formatCode>
                <c:ptCount val="3"/>
                <c:pt idx="0">
                  <c:v>57</c:v>
                </c:pt>
                <c:pt idx="1">
                  <c:v>49</c:v>
                </c:pt>
                <c:pt idx="2">
                  <c:v>18</c:v>
                </c:pt>
              </c:numCache>
            </c:numRef>
          </c:val>
          <c:extLst>
            <c:ext xmlns:c16="http://schemas.microsoft.com/office/drawing/2014/chart" uri="{C3380CC4-5D6E-409C-BE32-E72D297353CC}">
              <c16:uniqueId val="{00000000-79FD-481B-B8B7-2DF8EFBB734E}"/>
            </c:ext>
          </c:extLst>
        </c:ser>
        <c:ser>
          <c:idx val="1"/>
          <c:order val="1"/>
          <c:tx>
            <c:strRef>
              <c:f>stats!$D$97</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stats!$B$98:$B$100</c:f>
              <c:strCache>
                <c:ptCount val="3"/>
                <c:pt idx="0">
                  <c:v>الحق في التنظيم والتعبير</c:v>
                </c:pt>
                <c:pt idx="1">
                  <c:v>حقوق اقتصادية واجتماعية</c:v>
                </c:pt>
                <c:pt idx="2">
                  <c:v>حرية الإعلام</c:v>
                </c:pt>
              </c:strCache>
            </c:strRef>
          </c:cat>
          <c:val>
            <c:numRef>
              <c:f>stats!$D$98:$D$100</c:f>
              <c:numCache>
                <c:formatCode>General</c:formatCode>
                <c:ptCount val="3"/>
                <c:pt idx="0">
                  <c:v>75</c:v>
                </c:pt>
                <c:pt idx="1">
                  <c:v>46</c:v>
                </c:pt>
                <c:pt idx="2">
                  <c:v>16</c:v>
                </c:pt>
              </c:numCache>
            </c:numRef>
          </c:val>
          <c:extLst>
            <c:ext xmlns:c16="http://schemas.microsoft.com/office/drawing/2014/chart" uri="{C3380CC4-5D6E-409C-BE32-E72D297353CC}">
              <c16:uniqueId val="{00000001-79FD-481B-B8B7-2DF8EFBB734E}"/>
            </c:ext>
          </c:extLst>
        </c:ser>
        <c:dLbls>
          <c:dLblPos val="outEnd"/>
          <c:showLegendKey val="0"/>
          <c:showVal val="1"/>
          <c:showCatName val="0"/>
          <c:showSerName val="0"/>
          <c:showPercent val="0"/>
          <c:showBubbleSize val="0"/>
        </c:dLbls>
        <c:gapWidth val="182"/>
        <c:overlap val="-50"/>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4.1 الفضاء العام (رد فعل كابح للناشطية) - رد فعل قمعي للفعالية</a:t>
            </a:r>
          </a:p>
          <a:p>
            <a:pPr>
              <a:defRPr>
                <a:solidFill>
                  <a:sysClr val="windowText" lastClr="000000"/>
                </a:solidFill>
              </a:defRPr>
            </a:pPr>
            <a:r>
              <a:rPr lang="ar-EG" sz="1100" b="1">
                <a:solidFill>
                  <a:sysClr val="windowText" lastClr="000000"/>
                </a:solidFill>
                <a:latin typeface="+mn-lt"/>
                <a:ea typeface="+mn-ea"/>
                <a:cs typeface="+mn-cs"/>
              </a:rPr>
              <a:t>المعيار الزمني والإقليم الجغرافي</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clustered"/>
        <c:varyColors val="0"/>
        <c:ser>
          <c:idx val="0"/>
          <c:order val="0"/>
          <c:tx>
            <c:strRef>
              <c:f>stats!$C$134</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stats!$B$135:$B$140</c:f>
              <c:strCache>
                <c:ptCount val="6"/>
                <c:pt idx="0">
                  <c:v>القاهرة الكبرى</c:v>
                </c:pt>
                <c:pt idx="1">
                  <c:v>الإسكندرية ومطروح</c:v>
                </c:pt>
                <c:pt idx="2">
                  <c:v>مدن القناة</c:v>
                </c:pt>
                <c:pt idx="3">
                  <c:v>سيناء</c:v>
                </c:pt>
                <c:pt idx="4">
                  <c:v>محافظات الدلتا</c:v>
                </c:pt>
                <c:pt idx="5">
                  <c:v>محافظات جنوب مصر</c:v>
                </c:pt>
              </c:strCache>
            </c:strRef>
          </c:cat>
          <c:val>
            <c:numRef>
              <c:f>stats!$C$135:$C$140</c:f>
              <c:numCache>
                <c:formatCode>General</c:formatCode>
                <c:ptCount val="6"/>
                <c:pt idx="0">
                  <c:v>10</c:v>
                </c:pt>
                <c:pt idx="1">
                  <c:v>9</c:v>
                </c:pt>
                <c:pt idx="2">
                  <c:v>0</c:v>
                </c:pt>
                <c:pt idx="3">
                  <c:v>3</c:v>
                </c:pt>
                <c:pt idx="4">
                  <c:v>1</c:v>
                </c:pt>
                <c:pt idx="5">
                  <c:v>2</c:v>
                </c:pt>
              </c:numCache>
            </c:numRef>
          </c:val>
          <c:extLst>
            <c:ext xmlns:c16="http://schemas.microsoft.com/office/drawing/2014/chart" uri="{C3380CC4-5D6E-409C-BE32-E72D297353CC}">
              <c16:uniqueId val="{00000000-F8B8-4D98-B978-F6ADDCB28CAC}"/>
            </c:ext>
          </c:extLst>
        </c:ser>
        <c:ser>
          <c:idx val="1"/>
          <c:order val="1"/>
          <c:tx>
            <c:strRef>
              <c:f>stats!$D$134</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stats!$B$135:$B$140</c:f>
              <c:strCache>
                <c:ptCount val="6"/>
                <c:pt idx="0">
                  <c:v>القاهرة الكبرى</c:v>
                </c:pt>
                <c:pt idx="1">
                  <c:v>الإسكندرية ومطروح</c:v>
                </c:pt>
                <c:pt idx="2">
                  <c:v>مدن القناة</c:v>
                </c:pt>
                <c:pt idx="3">
                  <c:v>سيناء</c:v>
                </c:pt>
                <c:pt idx="4">
                  <c:v>محافظات الدلتا</c:v>
                </c:pt>
                <c:pt idx="5">
                  <c:v>محافظات جنوب مصر</c:v>
                </c:pt>
              </c:strCache>
            </c:strRef>
          </c:cat>
          <c:val>
            <c:numRef>
              <c:f>stats!$D$135:$D$140</c:f>
              <c:numCache>
                <c:formatCode>General</c:formatCode>
                <c:ptCount val="6"/>
                <c:pt idx="0">
                  <c:v>17</c:v>
                </c:pt>
                <c:pt idx="1">
                  <c:v>2</c:v>
                </c:pt>
                <c:pt idx="2">
                  <c:v>0</c:v>
                </c:pt>
                <c:pt idx="3">
                  <c:v>7</c:v>
                </c:pt>
                <c:pt idx="4">
                  <c:v>0</c:v>
                </c:pt>
                <c:pt idx="5">
                  <c:v>0</c:v>
                </c:pt>
              </c:numCache>
            </c:numRef>
          </c:val>
          <c:extLst>
            <c:ext xmlns:c16="http://schemas.microsoft.com/office/drawing/2014/chart" uri="{C3380CC4-5D6E-409C-BE32-E72D297353CC}">
              <c16:uniqueId val="{00000001-F8B8-4D98-B978-F6ADDCB28CAC}"/>
            </c:ext>
          </c:extLst>
        </c:ser>
        <c:dLbls>
          <c:dLblPos val="outEnd"/>
          <c:showLegendKey val="0"/>
          <c:showVal val="1"/>
          <c:showCatName val="0"/>
          <c:showSerName val="0"/>
          <c:showPercent val="0"/>
          <c:showBubbleSize val="0"/>
        </c:dLbls>
        <c:gapWidth val="182"/>
        <c:overlap val="-50"/>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4.1 الفضاء العام (رد فعل كابح للناشطية) - رد فعل قمعي للفعالية</a:t>
            </a:r>
          </a:p>
          <a:p>
            <a:pPr>
              <a:defRPr>
                <a:solidFill>
                  <a:sysClr val="windowText" lastClr="000000"/>
                </a:solidFill>
              </a:defRPr>
            </a:pPr>
            <a:r>
              <a:rPr lang="ar-EG" sz="1100" b="1">
                <a:solidFill>
                  <a:sysClr val="windowText" lastClr="000000"/>
                </a:solidFill>
                <a:latin typeface="+mn-lt"/>
                <a:ea typeface="+mn-ea"/>
                <a:cs typeface="+mn-cs"/>
              </a:rPr>
              <a:t>المعيار الزمني ونوع</a:t>
            </a:r>
            <a:r>
              <a:rPr lang="ar-EG" sz="1100" b="1" baseline="0">
                <a:solidFill>
                  <a:sysClr val="windowText" lastClr="000000"/>
                </a:solidFill>
                <a:latin typeface="+mn-lt"/>
                <a:ea typeface="+mn-ea"/>
                <a:cs typeface="+mn-cs"/>
              </a:rPr>
              <a:t> الواقعة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stacked"/>
        <c:varyColors val="0"/>
        <c:ser>
          <c:idx val="0"/>
          <c:order val="0"/>
          <c:tx>
            <c:strRef>
              <c:f>stats!$C$111</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stats!$B$112:$B$116</c:f>
              <c:strCache>
                <c:ptCount val="5"/>
                <c:pt idx="0">
                  <c:v>فض فعالية ميدانية</c:v>
                </c:pt>
                <c:pt idx="1">
                  <c:v>واقعة قبض واحتجاز</c:v>
                </c:pt>
                <c:pt idx="2">
                  <c:v>استدعاء للتحقيق</c:v>
                </c:pt>
                <c:pt idx="3">
                  <c:v>تضييق وضغط إداري</c:v>
                </c:pt>
                <c:pt idx="4">
                  <c:v>إجراءات جزائية</c:v>
                </c:pt>
              </c:strCache>
            </c:strRef>
          </c:cat>
          <c:val>
            <c:numRef>
              <c:f>stats!$C$112:$C$116</c:f>
              <c:numCache>
                <c:formatCode>General</c:formatCode>
                <c:ptCount val="5"/>
                <c:pt idx="0">
                  <c:v>8</c:v>
                </c:pt>
                <c:pt idx="1">
                  <c:v>1</c:v>
                </c:pt>
                <c:pt idx="2">
                  <c:v>6</c:v>
                </c:pt>
                <c:pt idx="3">
                  <c:v>1</c:v>
                </c:pt>
                <c:pt idx="4">
                  <c:v>9</c:v>
                </c:pt>
              </c:numCache>
            </c:numRef>
          </c:val>
          <c:extLst>
            <c:ext xmlns:c16="http://schemas.microsoft.com/office/drawing/2014/chart" uri="{C3380CC4-5D6E-409C-BE32-E72D297353CC}">
              <c16:uniqueId val="{00000000-8299-4C4C-84F0-00C986D2B87F}"/>
            </c:ext>
          </c:extLst>
        </c:ser>
        <c:ser>
          <c:idx val="1"/>
          <c:order val="1"/>
          <c:tx>
            <c:strRef>
              <c:f>stats!$D$111</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stats!$B$112:$B$116</c:f>
              <c:strCache>
                <c:ptCount val="5"/>
                <c:pt idx="0">
                  <c:v>فض فعالية ميدانية</c:v>
                </c:pt>
                <c:pt idx="1">
                  <c:v>واقعة قبض واحتجاز</c:v>
                </c:pt>
                <c:pt idx="2">
                  <c:v>استدعاء للتحقيق</c:v>
                </c:pt>
                <c:pt idx="3">
                  <c:v>تضييق وضغط إداري</c:v>
                </c:pt>
                <c:pt idx="4">
                  <c:v>إجراءات جزائية</c:v>
                </c:pt>
              </c:strCache>
            </c:strRef>
          </c:cat>
          <c:val>
            <c:numRef>
              <c:f>stats!$D$112:$D$116</c:f>
              <c:numCache>
                <c:formatCode>General</c:formatCode>
                <c:ptCount val="5"/>
                <c:pt idx="0">
                  <c:v>10</c:v>
                </c:pt>
                <c:pt idx="1">
                  <c:v>1</c:v>
                </c:pt>
                <c:pt idx="2">
                  <c:v>13</c:v>
                </c:pt>
                <c:pt idx="3">
                  <c:v>1</c:v>
                </c:pt>
                <c:pt idx="4">
                  <c:v>1</c:v>
                </c:pt>
              </c:numCache>
            </c:numRef>
          </c:val>
          <c:extLst>
            <c:ext xmlns:c16="http://schemas.microsoft.com/office/drawing/2014/chart" uri="{C3380CC4-5D6E-409C-BE32-E72D297353CC}">
              <c16:uniqueId val="{00000001-8299-4C4C-84F0-00C986D2B87F}"/>
            </c:ext>
          </c:extLst>
        </c:ser>
        <c:dLbls>
          <c:showLegendKey val="0"/>
          <c:showVal val="1"/>
          <c:showCatName val="0"/>
          <c:showSerName val="0"/>
          <c:showPercent val="0"/>
          <c:showBubbleSize val="0"/>
        </c:dLbls>
        <c:gapWidth val="182"/>
        <c:overlap val="100"/>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4.1 الفضاء العام (رد فعل كابح للناشطية) - رد فعل قمعي للفعالية</a:t>
            </a:r>
          </a:p>
          <a:p>
            <a:pPr>
              <a:defRPr>
                <a:solidFill>
                  <a:sysClr val="windowText" lastClr="000000"/>
                </a:solidFill>
              </a:defRPr>
            </a:pPr>
            <a:r>
              <a:rPr lang="ar-EG" sz="1100" b="1">
                <a:solidFill>
                  <a:sysClr val="windowText" lastClr="000000"/>
                </a:solidFill>
                <a:latin typeface="+mn-lt"/>
                <a:ea typeface="+mn-ea"/>
                <a:cs typeface="+mn-cs"/>
              </a:rPr>
              <a:t>المعيار الزمني وسياق ظرفي</a:t>
            </a:r>
            <a:r>
              <a:rPr lang="ar-EG" sz="1100" b="1" baseline="0">
                <a:solidFill>
                  <a:sysClr val="windowText" lastClr="000000"/>
                </a:solidFill>
                <a:latin typeface="+mn-lt"/>
                <a:ea typeface="+mn-ea"/>
                <a:cs typeface="+mn-cs"/>
              </a:rPr>
              <a:t> لللواقعة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col"/>
        <c:grouping val="clustered"/>
        <c:varyColors val="0"/>
        <c:ser>
          <c:idx val="0"/>
          <c:order val="0"/>
          <c:tx>
            <c:strRef>
              <c:f>stats!$C$123</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stats!$B$124:$B$127</c:f>
              <c:strCache>
                <c:ptCount val="4"/>
                <c:pt idx="0">
                  <c:v>سياق أمني ميداني</c:v>
                </c:pt>
                <c:pt idx="1">
                  <c:v>سياق أمني غير ميداني</c:v>
                </c:pt>
                <c:pt idx="2">
                  <c:v>سياقي حكومي</c:v>
                </c:pt>
                <c:pt idx="3">
                  <c:v>سياق قطاع خاص</c:v>
                </c:pt>
              </c:strCache>
            </c:strRef>
          </c:cat>
          <c:val>
            <c:numRef>
              <c:f>stats!$C$124:$C$127</c:f>
              <c:numCache>
                <c:formatCode>General</c:formatCode>
                <c:ptCount val="4"/>
                <c:pt idx="0">
                  <c:v>9</c:v>
                </c:pt>
                <c:pt idx="1">
                  <c:v>6</c:v>
                </c:pt>
                <c:pt idx="2">
                  <c:v>1</c:v>
                </c:pt>
                <c:pt idx="3">
                  <c:v>9</c:v>
                </c:pt>
              </c:numCache>
            </c:numRef>
          </c:val>
          <c:extLst>
            <c:ext xmlns:c16="http://schemas.microsoft.com/office/drawing/2014/chart" uri="{C3380CC4-5D6E-409C-BE32-E72D297353CC}">
              <c16:uniqueId val="{00000000-1CB8-46A3-8B1C-4FE5AC074004}"/>
            </c:ext>
          </c:extLst>
        </c:ser>
        <c:ser>
          <c:idx val="1"/>
          <c:order val="1"/>
          <c:tx>
            <c:strRef>
              <c:f>stats!$D$123</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stats!$B$124:$B$127</c:f>
              <c:strCache>
                <c:ptCount val="4"/>
                <c:pt idx="0">
                  <c:v>سياق أمني ميداني</c:v>
                </c:pt>
                <c:pt idx="1">
                  <c:v>سياق أمني غير ميداني</c:v>
                </c:pt>
                <c:pt idx="2">
                  <c:v>سياقي حكومي</c:v>
                </c:pt>
                <c:pt idx="3">
                  <c:v>سياق قطاع خاص</c:v>
                </c:pt>
              </c:strCache>
            </c:strRef>
          </c:cat>
          <c:val>
            <c:numRef>
              <c:f>stats!$D$124:$D$127</c:f>
              <c:numCache>
                <c:formatCode>General</c:formatCode>
                <c:ptCount val="4"/>
                <c:pt idx="0">
                  <c:v>11</c:v>
                </c:pt>
                <c:pt idx="1">
                  <c:v>13</c:v>
                </c:pt>
                <c:pt idx="2">
                  <c:v>1</c:v>
                </c:pt>
                <c:pt idx="3">
                  <c:v>1</c:v>
                </c:pt>
              </c:numCache>
            </c:numRef>
          </c:val>
          <c:extLst>
            <c:ext xmlns:c16="http://schemas.microsoft.com/office/drawing/2014/chart" uri="{C3380CC4-5D6E-409C-BE32-E72D297353CC}">
              <c16:uniqueId val="{00000001-1CB8-46A3-8B1C-4FE5AC074004}"/>
            </c:ext>
          </c:extLst>
        </c:ser>
        <c:dLbls>
          <c:dLblPos val="outEnd"/>
          <c:showLegendKey val="0"/>
          <c:showVal val="1"/>
          <c:showCatName val="0"/>
          <c:showSerName val="0"/>
          <c:showPercent val="0"/>
          <c:showBubbleSize val="0"/>
        </c:dLbls>
        <c:gapWidth val="182"/>
        <c:axId val="147039231"/>
        <c:axId val="147042111"/>
      </c:barChart>
      <c:catAx>
        <c:axId val="14703923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5" Type="http://schemas.openxmlformats.org/officeDocument/2006/relationships/chart" Target="../charts/chart1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451555</xdr:colOff>
      <xdr:row>23</xdr:row>
      <xdr:rowOff>162277</xdr:rowOff>
    </xdr:from>
    <xdr:ext cx="558558" cy="556707"/>
    <xdr:pic>
      <xdr:nvPicPr>
        <xdr:cNvPr id="62" name="Picture 61">
          <a:extLst>
            <a:ext uri="{FF2B5EF4-FFF2-40B4-BE49-F238E27FC236}">
              <a16:creationId xmlns:a16="http://schemas.microsoft.com/office/drawing/2014/main" id="{8665E45A-A68C-41F8-96C9-E225D43635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4329387" y="11356420"/>
          <a:ext cx="558558" cy="556707"/>
        </a:xfrm>
        <a:prstGeom prst="rect">
          <a:avLst/>
        </a:prstGeom>
      </xdr:spPr>
    </xdr:pic>
    <xdr:clientData/>
  </xdr:oneCellAnchor>
  <xdr:twoCellAnchor>
    <xdr:from>
      <xdr:col>6</xdr:col>
      <xdr:colOff>55562</xdr:colOff>
      <xdr:row>29</xdr:row>
      <xdr:rowOff>48507</xdr:rowOff>
    </xdr:from>
    <xdr:to>
      <xdr:col>20</xdr:col>
      <xdr:colOff>7936</xdr:colOff>
      <xdr:row>56</xdr:row>
      <xdr:rowOff>97516</xdr:rowOff>
    </xdr:to>
    <xdr:graphicFrame macro="">
      <xdr:nvGraphicFramePr>
        <xdr:cNvPr id="63" name="Chart 62">
          <a:extLst>
            <a:ext uri="{FF2B5EF4-FFF2-40B4-BE49-F238E27FC236}">
              <a16:creationId xmlns:a16="http://schemas.microsoft.com/office/drawing/2014/main" id="{3A63AAB3-6C85-4206-B2E6-039DB21BB3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5</xdr:col>
      <xdr:colOff>451555</xdr:colOff>
      <xdr:row>12</xdr:row>
      <xdr:rowOff>162277</xdr:rowOff>
    </xdr:from>
    <xdr:ext cx="558558" cy="556707"/>
    <xdr:pic>
      <xdr:nvPicPr>
        <xdr:cNvPr id="64" name="Picture 63">
          <a:extLst>
            <a:ext uri="{FF2B5EF4-FFF2-40B4-BE49-F238E27FC236}">
              <a16:creationId xmlns:a16="http://schemas.microsoft.com/office/drawing/2014/main" id="{87FCB270-41F6-4493-B055-47DEA5E6D3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4329387" y="8571491"/>
          <a:ext cx="558558" cy="556707"/>
        </a:xfrm>
        <a:prstGeom prst="rect">
          <a:avLst/>
        </a:prstGeom>
      </xdr:spPr>
    </xdr:pic>
    <xdr:clientData/>
  </xdr:oneCellAnchor>
  <xdr:oneCellAnchor>
    <xdr:from>
      <xdr:col>5</xdr:col>
      <xdr:colOff>451555</xdr:colOff>
      <xdr:row>1</xdr:row>
      <xdr:rowOff>162277</xdr:rowOff>
    </xdr:from>
    <xdr:ext cx="558558" cy="556707"/>
    <xdr:pic>
      <xdr:nvPicPr>
        <xdr:cNvPr id="65" name="Picture 64">
          <a:extLst>
            <a:ext uri="{FF2B5EF4-FFF2-40B4-BE49-F238E27FC236}">
              <a16:creationId xmlns:a16="http://schemas.microsoft.com/office/drawing/2014/main" id="{34D102C0-B91D-45F8-8F5C-34E1A5FDE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4329387" y="5060848"/>
          <a:ext cx="558558" cy="556707"/>
        </a:xfrm>
        <a:prstGeom prst="rect">
          <a:avLst/>
        </a:prstGeom>
      </xdr:spPr>
    </xdr:pic>
    <xdr:clientData/>
  </xdr:oneCellAnchor>
  <xdr:oneCellAnchor>
    <xdr:from>
      <xdr:col>5</xdr:col>
      <xdr:colOff>451555</xdr:colOff>
      <xdr:row>36</xdr:row>
      <xdr:rowOff>162277</xdr:rowOff>
    </xdr:from>
    <xdr:ext cx="558558" cy="556707"/>
    <xdr:pic>
      <xdr:nvPicPr>
        <xdr:cNvPr id="66" name="Picture 65">
          <a:extLst>
            <a:ext uri="{FF2B5EF4-FFF2-40B4-BE49-F238E27FC236}">
              <a16:creationId xmlns:a16="http://schemas.microsoft.com/office/drawing/2014/main" id="{426559F8-E977-4CB2-85A7-1A4134DB92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4329387" y="14123206"/>
          <a:ext cx="558558" cy="556707"/>
        </a:xfrm>
        <a:prstGeom prst="rect">
          <a:avLst/>
        </a:prstGeom>
      </xdr:spPr>
    </xdr:pic>
    <xdr:clientData/>
  </xdr:oneCellAnchor>
  <xdr:oneCellAnchor>
    <xdr:from>
      <xdr:col>5</xdr:col>
      <xdr:colOff>451555</xdr:colOff>
      <xdr:row>81</xdr:row>
      <xdr:rowOff>162277</xdr:rowOff>
    </xdr:from>
    <xdr:ext cx="558558" cy="556707"/>
    <xdr:pic>
      <xdr:nvPicPr>
        <xdr:cNvPr id="67" name="Picture 66">
          <a:extLst>
            <a:ext uri="{FF2B5EF4-FFF2-40B4-BE49-F238E27FC236}">
              <a16:creationId xmlns:a16="http://schemas.microsoft.com/office/drawing/2014/main" id="{4A35DF0E-763E-476D-AA50-09727CD1B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4329387" y="23131134"/>
          <a:ext cx="558558" cy="556707"/>
        </a:xfrm>
        <a:prstGeom prst="rect">
          <a:avLst/>
        </a:prstGeom>
      </xdr:spPr>
    </xdr:pic>
    <xdr:clientData/>
  </xdr:oneCellAnchor>
  <xdr:oneCellAnchor>
    <xdr:from>
      <xdr:col>4</xdr:col>
      <xdr:colOff>649993</xdr:colOff>
      <xdr:row>92</xdr:row>
      <xdr:rowOff>170215</xdr:rowOff>
    </xdr:from>
    <xdr:ext cx="558558" cy="556707"/>
    <xdr:pic>
      <xdr:nvPicPr>
        <xdr:cNvPr id="68" name="Picture 67">
          <a:extLst>
            <a:ext uri="{FF2B5EF4-FFF2-40B4-BE49-F238E27FC236}">
              <a16:creationId xmlns:a16="http://schemas.microsoft.com/office/drawing/2014/main" id="{E4C29768-453D-4693-9E23-38807CB4B1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5170033" y="197274215"/>
          <a:ext cx="558558" cy="556707"/>
        </a:xfrm>
        <a:prstGeom prst="rect">
          <a:avLst/>
        </a:prstGeom>
      </xdr:spPr>
    </xdr:pic>
    <xdr:clientData/>
  </xdr:oneCellAnchor>
  <xdr:oneCellAnchor>
    <xdr:from>
      <xdr:col>5</xdr:col>
      <xdr:colOff>451555</xdr:colOff>
      <xdr:row>70</xdr:row>
      <xdr:rowOff>162277</xdr:rowOff>
    </xdr:from>
    <xdr:ext cx="558558" cy="556707"/>
    <xdr:pic>
      <xdr:nvPicPr>
        <xdr:cNvPr id="69" name="Picture 68">
          <a:extLst>
            <a:ext uri="{FF2B5EF4-FFF2-40B4-BE49-F238E27FC236}">
              <a16:creationId xmlns:a16="http://schemas.microsoft.com/office/drawing/2014/main" id="{FBF6FA20-E34B-41B7-80FD-2CBC497A7C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4329387" y="20709063"/>
          <a:ext cx="558558" cy="556707"/>
        </a:xfrm>
        <a:prstGeom prst="rect">
          <a:avLst/>
        </a:prstGeom>
      </xdr:spPr>
    </xdr:pic>
    <xdr:clientData/>
  </xdr:oneCellAnchor>
  <xdr:twoCellAnchor>
    <xdr:from>
      <xdr:col>8</xdr:col>
      <xdr:colOff>174624</xdr:colOff>
      <xdr:row>1</xdr:row>
      <xdr:rowOff>111124</xdr:rowOff>
    </xdr:from>
    <xdr:to>
      <xdr:col>19</xdr:col>
      <xdr:colOff>246061</xdr:colOff>
      <xdr:row>21</xdr:row>
      <xdr:rowOff>0</xdr:rowOff>
    </xdr:to>
    <xdr:graphicFrame macro="">
      <xdr:nvGraphicFramePr>
        <xdr:cNvPr id="71" name="Chart 70">
          <a:extLst>
            <a:ext uri="{FF2B5EF4-FFF2-40B4-BE49-F238E27FC236}">
              <a16:creationId xmlns:a16="http://schemas.microsoft.com/office/drawing/2014/main" id="{0EA347F7-7F52-428C-9E28-EBF7E4467F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176892</xdr:colOff>
      <xdr:row>13</xdr:row>
      <xdr:rowOff>271010</xdr:rowOff>
    </xdr:from>
    <xdr:to>
      <xdr:col>33</xdr:col>
      <xdr:colOff>240392</xdr:colOff>
      <xdr:row>37</xdr:row>
      <xdr:rowOff>40822</xdr:rowOff>
    </xdr:to>
    <xdr:graphicFrame macro="">
      <xdr:nvGraphicFramePr>
        <xdr:cNvPr id="72" name="Chart 71">
          <a:extLst>
            <a:ext uri="{FF2B5EF4-FFF2-40B4-BE49-F238E27FC236}">
              <a16:creationId xmlns:a16="http://schemas.microsoft.com/office/drawing/2014/main" id="{9B783C6F-9F19-4B75-9B53-6C17B9F86A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145141</xdr:colOff>
      <xdr:row>57</xdr:row>
      <xdr:rowOff>40820</xdr:rowOff>
    </xdr:from>
    <xdr:to>
      <xdr:col>30</xdr:col>
      <xdr:colOff>319764</xdr:colOff>
      <xdr:row>77</xdr:row>
      <xdr:rowOff>71437</xdr:rowOff>
    </xdr:to>
    <xdr:graphicFrame macro="">
      <xdr:nvGraphicFramePr>
        <xdr:cNvPr id="73" name="Chart 72">
          <a:extLst>
            <a:ext uri="{FF2B5EF4-FFF2-40B4-BE49-F238E27FC236}">
              <a16:creationId xmlns:a16="http://schemas.microsoft.com/office/drawing/2014/main" id="{1717096C-D49D-4484-8453-1D1753F59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487590</xdr:colOff>
      <xdr:row>66</xdr:row>
      <xdr:rowOff>121332</xdr:rowOff>
    </xdr:from>
    <xdr:to>
      <xdr:col>18</xdr:col>
      <xdr:colOff>257403</xdr:colOff>
      <xdr:row>88</xdr:row>
      <xdr:rowOff>175759</xdr:rowOff>
    </xdr:to>
    <xdr:graphicFrame macro="">
      <xdr:nvGraphicFramePr>
        <xdr:cNvPr id="74" name="Chart 73">
          <a:extLst>
            <a:ext uri="{FF2B5EF4-FFF2-40B4-BE49-F238E27FC236}">
              <a16:creationId xmlns:a16="http://schemas.microsoft.com/office/drawing/2014/main" id="{3EE0B88E-CCF4-4664-805F-5F293E1DB1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597202</xdr:colOff>
      <xdr:row>82</xdr:row>
      <xdr:rowOff>105834</xdr:rowOff>
    </xdr:from>
    <xdr:to>
      <xdr:col>32</xdr:col>
      <xdr:colOff>549576</xdr:colOff>
      <xdr:row>101</xdr:row>
      <xdr:rowOff>52917</xdr:rowOff>
    </xdr:to>
    <xdr:graphicFrame macro="">
      <xdr:nvGraphicFramePr>
        <xdr:cNvPr id="76" name="Chart 75">
          <a:extLst>
            <a:ext uri="{FF2B5EF4-FFF2-40B4-BE49-F238E27FC236}">
              <a16:creationId xmlns:a16="http://schemas.microsoft.com/office/drawing/2014/main" id="{FE8AD2DD-FC27-4FA1-800F-FDFA0A3694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5</xdr:col>
      <xdr:colOff>451555</xdr:colOff>
      <xdr:row>129</xdr:row>
      <xdr:rowOff>162277</xdr:rowOff>
    </xdr:from>
    <xdr:ext cx="558558" cy="556707"/>
    <xdr:pic>
      <xdr:nvPicPr>
        <xdr:cNvPr id="77" name="Picture 76">
          <a:extLst>
            <a:ext uri="{FF2B5EF4-FFF2-40B4-BE49-F238E27FC236}">
              <a16:creationId xmlns:a16="http://schemas.microsoft.com/office/drawing/2014/main" id="{54A22F0F-DE3C-45A4-A38B-47A97F1401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3378803" y="116451944"/>
          <a:ext cx="558558" cy="556707"/>
        </a:xfrm>
        <a:prstGeom prst="rect">
          <a:avLst/>
        </a:prstGeom>
      </xdr:spPr>
    </xdr:pic>
    <xdr:clientData/>
  </xdr:oneCellAnchor>
  <xdr:twoCellAnchor>
    <xdr:from>
      <xdr:col>6</xdr:col>
      <xdr:colOff>55562</xdr:colOff>
      <xdr:row>135</xdr:row>
      <xdr:rowOff>48507</xdr:rowOff>
    </xdr:from>
    <xdr:to>
      <xdr:col>20</xdr:col>
      <xdr:colOff>7936</xdr:colOff>
      <xdr:row>162</xdr:row>
      <xdr:rowOff>97516</xdr:rowOff>
    </xdr:to>
    <xdr:graphicFrame macro="">
      <xdr:nvGraphicFramePr>
        <xdr:cNvPr id="78" name="Chart 77">
          <a:extLst>
            <a:ext uri="{FF2B5EF4-FFF2-40B4-BE49-F238E27FC236}">
              <a16:creationId xmlns:a16="http://schemas.microsoft.com/office/drawing/2014/main" id="{38066426-6DBB-4EF2-AF74-7AE84A76E4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5</xdr:col>
      <xdr:colOff>451555</xdr:colOff>
      <xdr:row>118</xdr:row>
      <xdr:rowOff>162277</xdr:rowOff>
    </xdr:from>
    <xdr:ext cx="558558" cy="556707"/>
    <xdr:pic>
      <xdr:nvPicPr>
        <xdr:cNvPr id="79" name="Picture 78">
          <a:extLst>
            <a:ext uri="{FF2B5EF4-FFF2-40B4-BE49-F238E27FC236}">
              <a16:creationId xmlns:a16="http://schemas.microsoft.com/office/drawing/2014/main" id="{BDA49C7B-FC28-4448-ADEA-204DBD0F37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3378803" y="114218860"/>
          <a:ext cx="558558" cy="556707"/>
        </a:xfrm>
        <a:prstGeom prst="rect">
          <a:avLst/>
        </a:prstGeom>
      </xdr:spPr>
    </xdr:pic>
    <xdr:clientData/>
  </xdr:oneCellAnchor>
  <xdr:oneCellAnchor>
    <xdr:from>
      <xdr:col>5</xdr:col>
      <xdr:colOff>451555</xdr:colOff>
      <xdr:row>106</xdr:row>
      <xdr:rowOff>162277</xdr:rowOff>
    </xdr:from>
    <xdr:ext cx="558558" cy="556707"/>
    <xdr:pic>
      <xdr:nvPicPr>
        <xdr:cNvPr id="80" name="Picture 79">
          <a:extLst>
            <a:ext uri="{FF2B5EF4-FFF2-40B4-BE49-F238E27FC236}">
              <a16:creationId xmlns:a16="http://schemas.microsoft.com/office/drawing/2014/main" id="{D3CA3ADE-7979-48FF-994D-7C0EBC2F36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3378803" y="111805860"/>
          <a:ext cx="558558" cy="556707"/>
        </a:xfrm>
        <a:prstGeom prst="rect">
          <a:avLst/>
        </a:prstGeom>
      </xdr:spPr>
    </xdr:pic>
    <xdr:clientData/>
  </xdr:oneCellAnchor>
  <xdr:oneCellAnchor>
    <xdr:from>
      <xdr:col>5</xdr:col>
      <xdr:colOff>451555</xdr:colOff>
      <xdr:row>142</xdr:row>
      <xdr:rowOff>162277</xdr:rowOff>
    </xdr:from>
    <xdr:ext cx="558558" cy="556707"/>
    <xdr:pic>
      <xdr:nvPicPr>
        <xdr:cNvPr id="81" name="Picture 80">
          <a:extLst>
            <a:ext uri="{FF2B5EF4-FFF2-40B4-BE49-F238E27FC236}">
              <a16:creationId xmlns:a16="http://schemas.microsoft.com/office/drawing/2014/main" id="{81B406BE-47D3-4FAC-88A2-3DE585FDAE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3378803" y="119214194"/>
          <a:ext cx="558558" cy="556707"/>
        </a:xfrm>
        <a:prstGeom prst="rect">
          <a:avLst/>
        </a:prstGeom>
      </xdr:spPr>
    </xdr:pic>
    <xdr:clientData/>
  </xdr:oneCellAnchor>
  <xdr:oneCellAnchor>
    <xdr:from>
      <xdr:col>5</xdr:col>
      <xdr:colOff>451555</xdr:colOff>
      <xdr:row>187</xdr:row>
      <xdr:rowOff>162277</xdr:rowOff>
    </xdr:from>
    <xdr:ext cx="558558" cy="556707"/>
    <xdr:pic>
      <xdr:nvPicPr>
        <xdr:cNvPr id="82" name="Picture 81">
          <a:extLst>
            <a:ext uri="{FF2B5EF4-FFF2-40B4-BE49-F238E27FC236}">
              <a16:creationId xmlns:a16="http://schemas.microsoft.com/office/drawing/2014/main" id="{9E2AC05C-6D29-4D9F-A502-0FA237FBE9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3378803" y="128167694"/>
          <a:ext cx="558558" cy="556707"/>
        </a:xfrm>
        <a:prstGeom prst="rect">
          <a:avLst/>
        </a:prstGeom>
      </xdr:spPr>
    </xdr:pic>
    <xdr:clientData/>
  </xdr:oneCellAnchor>
  <xdr:oneCellAnchor>
    <xdr:from>
      <xdr:col>4</xdr:col>
      <xdr:colOff>660576</xdr:colOff>
      <xdr:row>209</xdr:row>
      <xdr:rowOff>882</xdr:rowOff>
    </xdr:from>
    <xdr:ext cx="558558" cy="556707"/>
    <xdr:pic>
      <xdr:nvPicPr>
        <xdr:cNvPr id="83" name="Picture 82">
          <a:extLst>
            <a:ext uri="{FF2B5EF4-FFF2-40B4-BE49-F238E27FC236}">
              <a16:creationId xmlns:a16="http://schemas.microsoft.com/office/drawing/2014/main" id="{AAFB4C17-E0B2-4C80-9D68-888FDB2BDE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5159450" y="221785215"/>
          <a:ext cx="558558" cy="556707"/>
        </a:xfrm>
        <a:prstGeom prst="rect">
          <a:avLst/>
        </a:prstGeom>
      </xdr:spPr>
    </xdr:pic>
    <xdr:clientData/>
  </xdr:oneCellAnchor>
  <xdr:oneCellAnchor>
    <xdr:from>
      <xdr:col>5</xdr:col>
      <xdr:colOff>451555</xdr:colOff>
      <xdr:row>176</xdr:row>
      <xdr:rowOff>162277</xdr:rowOff>
    </xdr:from>
    <xdr:ext cx="558558" cy="556707"/>
    <xdr:pic>
      <xdr:nvPicPr>
        <xdr:cNvPr id="84" name="Picture 83">
          <a:extLst>
            <a:ext uri="{FF2B5EF4-FFF2-40B4-BE49-F238E27FC236}">
              <a16:creationId xmlns:a16="http://schemas.microsoft.com/office/drawing/2014/main" id="{BDD6004B-F048-4573-AB42-A3B27A86B9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3378803" y="125754694"/>
          <a:ext cx="558558" cy="556707"/>
        </a:xfrm>
        <a:prstGeom prst="rect">
          <a:avLst/>
        </a:prstGeom>
      </xdr:spPr>
    </xdr:pic>
    <xdr:clientData/>
  </xdr:oneCellAnchor>
  <xdr:oneCellAnchor>
    <xdr:from>
      <xdr:col>5</xdr:col>
      <xdr:colOff>451555</xdr:colOff>
      <xdr:row>197</xdr:row>
      <xdr:rowOff>162277</xdr:rowOff>
    </xdr:from>
    <xdr:ext cx="558558" cy="556707"/>
    <xdr:pic>
      <xdr:nvPicPr>
        <xdr:cNvPr id="85" name="Picture 84">
          <a:extLst>
            <a:ext uri="{FF2B5EF4-FFF2-40B4-BE49-F238E27FC236}">
              <a16:creationId xmlns:a16="http://schemas.microsoft.com/office/drawing/2014/main" id="{821F4794-F596-4E38-AB21-CB1324F11A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3378803" y="131120444"/>
          <a:ext cx="558558" cy="556707"/>
        </a:xfrm>
        <a:prstGeom prst="rect">
          <a:avLst/>
        </a:prstGeom>
      </xdr:spPr>
    </xdr:pic>
    <xdr:clientData/>
  </xdr:oneCellAnchor>
  <xdr:twoCellAnchor>
    <xdr:from>
      <xdr:col>8</xdr:col>
      <xdr:colOff>174624</xdr:colOff>
      <xdr:row>106</xdr:row>
      <xdr:rowOff>111124</xdr:rowOff>
    </xdr:from>
    <xdr:to>
      <xdr:col>19</xdr:col>
      <xdr:colOff>246061</xdr:colOff>
      <xdr:row>127</xdr:row>
      <xdr:rowOff>0</xdr:rowOff>
    </xdr:to>
    <xdr:graphicFrame macro="">
      <xdr:nvGraphicFramePr>
        <xdr:cNvPr id="86" name="Chart 85">
          <a:extLst>
            <a:ext uri="{FF2B5EF4-FFF2-40B4-BE49-F238E27FC236}">
              <a16:creationId xmlns:a16="http://schemas.microsoft.com/office/drawing/2014/main" id="{222FD58D-9E01-45F7-9D6F-9B56F51E79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20</xdr:col>
      <xdr:colOff>176892</xdr:colOff>
      <xdr:row>119</xdr:row>
      <xdr:rowOff>271010</xdr:rowOff>
    </xdr:from>
    <xdr:to>
      <xdr:col>33</xdr:col>
      <xdr:colOff>240392</xdr:colOff>
      <xdr:row>143</xdr:row>
      <xdr:rowOff>40822</xdr:rowOff>
    </xdr:to>
    <xdr:graphicFrame macro="">
      <xdr:nvGraphicFramePr>
        <xdr:cNvPr id="87" name="Chart 86">
          <a:extLst>
            <a:ext uri="{FF2B5EF4-FFF2-40B4-BE49-F238E27FC236}">
              <a16:creationId xmlns:a16="http://schemas.microsoft.com/office/drawing/2014/main" id="{B57B3AB5-944C-4E16-870E-EF09892B57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20</xdr:col>
      <xdr:colOff>145141</xdr:colOff>
      <xdr:row>163</xdr:row>
      <xdr:rowOff>40819</xdr:rowOff>
    </xdr:from>
    <xdr:to>
      <xdr:col>30</xdr:col>
      <xdr:colOff>319764</xdr:colOff>
      <xdr:row>185</xdr:row>
      <xdr:rowOff>172356</xdr:rowOff>
    </xdr:to>
    <xdr:graphicFrame macro="">
      <xdr:nvGraphicFramePr>
        <xdr:cNvPr id="88" name="Chart 87">
          <a:extLst>
            <a:ext uri="{FF2B5EF4-FFF2-40B4-BE49-F238E27FC236}">
              <a16:creationId xmlns:a16="http://schemas.microsoft.com/office/drawing/2014/main" id="{2AEBB824-E1D0-4E39-A1D1-1C3EE48046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487590</xdr:colOff>
      <xdr:row>172</xdr:row>
      <xdr:rowOff>121332</xdr:rowOff>
    </xdr:from>
    <xdr:to>
      <xdr:col>18</xdr:col>
      <xdr:colOff>257403</xdr:colOff>
      <xdr:row>194</xdr:row>
      <xdr:rowOff>0</xdr:rowOff>
    </xdr:to>
    <xdr:graphicFrame macro="">
      <xdr:nvGraphicFramePr>
        <xdr:cNvPr id="89" name="Chart 88">
          <a:extLst>
            <a:ext uri="{FF2B5EF4-FFF2-40B4-BE49-F238E27FC236}">
              <a16:creationId xmlns:a16="http://schemas.microsoft.com/office/drawing/2014/main" id="{98417115-77C6-41D6-A23D-279A99511C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20</xdr:col>
      <xdr:colOff>125865</xdr:colOff>
      <xdr:row>188</xdr:row>
      <xdr:rowOff>57829</xdr:rowOff>
    </xdr:from>
    <xdr:to>
      <xdr:col>33</xdr:col>
      <xdr:colOff>189365</xdr:colOff>
      <xdr:row>206</xdr:row>
      <xdr:rowOff>173490</xdr:rowOff>
    </xdr:to>
    <xdr:graphicFrame macro="">
      <xdr:nvGraphicFramePr>
        <xdr:cNvPr id="90" name="Chart 89">
          <a:extLst>
            <a:ext uri="{FF2B5EF4-FFF2-40B4-BE49-F238E27FC236}">
              <a16:creationId xmlns:a16="http://schemas.microsoft.com/office/drawing/2014/main" id="{AA36F2EA-ED77-4549-A2CA-3DF3E1E957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163285</xdr:colOff>
      <xdr:row>197</xdr:row>
      <xdr:rowOff>54430</xdr:rowOff>
    </xdr:from>
    <xdr:to>
      <xdr:col>20</xdr:col>
      <xdr:colOff>115659</xdr:colOff>
      <xdr:row>216</xdr:row>
      <xdr:rowOff>45357</xdr:rowOff>
    </xdr:to>
    <xdr:graphicFrame macro="">
      <xdr:nvGraphicFramePr>
        <xdr:cNvPr id="91" name="Chart 90">
          <a:extLst>
            <a:ext uri="{FF2B5EF4-FFF2-40B4-BE49-F238E27FC236}">
              <a16:creationId xmlns:a16="http://schemas.microsoft.com/office/drawing/2014/main" id="{591F879D-FD65-43B7-A3B5-EDD58D8102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oneCellAnchor>
    <xdr:from>
      <xdr:col>5</xdr:col>
      <xdr:colOff>264584</xdr:colOff>
      <xdr:row>221</xdr:row>
      <xdr:rowOff>172860</xdr:rowOff>
    </xdr:from>
    <xdr:ext cx="756113" cy="753607"/>
    <xdr:pic>
      <xdr:nvPicPr>
        <xdr:cNvPr id="93" name="Picture 92">
          <a:extLst>
            <a:ext uri="{FF2B5EF4-FFF2-40B4-BE49-F238E27FC236}">
              <a16:creationId xmlns:a16="http://schemas.microsoft.com/office/drawing/2014/main" id="{C2794B93-A9A0-4CEB-8BEF-87D2B799DC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3368219" y="166892110"/>
          <a:ext cx="756113" cy="753607"/>
        </a:xfrm>
        <a:prstGeom prst="rect">
          <a:avLst/>
        </a:prstGeom>
      </xdr:spPr>
    </xdr:pic>
    <xdr:clientData/>
  </xdr:oneCellAnchor>
  <xdr:twoCellAnchor>
    <xdr:from>
      <xdr:col>9</xdr:col>
      <xdr:colOff>550334</xdr:colOff>
      <xdr:row>220</xdr:row>
      <xdr:rowOff>105832</xdr:rowOff>
    </xdr:from>
    <xdr:to>
      <xdr:col>22</xdr:col>
      <xdr:colOff>296332</xdr:colOff>
      <xdr:row>240</xdr:row>
      <xdr:rowOff>-1</xdr:rowOff>
    </xdr:to>
    <xdr:graphicFrame macro="">
      <xdr:nvGraphicFramePr>
        <xdr:cNvPr id="94" name="Chart 93">
          <a:extLst>
            <a:ext uri="{FF2B5EF4-FFF2-40B4-BE49-F238E27FC236}">
              <a16:creationId xmlns:a16="http://schemas.microsoft.com/office/drawing/2014/main" id="{67D8330C-93C6-4652-83FA-AFC0E6409F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11.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12.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13.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14.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15.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9.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6E00-3232-46C8-A247-E46E7FA14C00}">
  <dimension ref="A1:BH134"/>
  <sheetViews>
    <sheetView rightToLeft="1" tabSelected="1" zoomScale="70" zoomScaleNormal="70" workbookViewId="0">
      <pane ySplit="2" topLeftCell="A113" activePane="bottomLeft" state="frozen"/>
      <selection activeCell="N1" sqref="N1"/>
      <selection pane="bottomLeft" activeCell="C132" sqref="C132"/>
    </sheetView>
  </sheetViews>
  <sheetFormatPr defaultRowHeight="27.5" customHeight="1" x14ac:dyDescent="0.35"/>
  <cols>
    <col min="1" max="1" width="8.7265625" style="2"/>
    <col min="2" max="2" width="6.26953125" style="2" customWidth="1"/>
    <col min="3" max="3" width="15.1796875" style="11" customWidth="1"/>
    <col min="4" max="4" width="13.26953125" style="3" customWidth="1"/>
    <col min="5" max="5" width="6.81640625" style="3" customWidth="1"/>
    <col min="6" max="6" width="10.54296875" style="3" customWidth="1"/>
    <col min="7" max="7" width="10.81640625" style="3" customWidth="1"/>
    <col min="8" max="8" width="14.26953125" style="3" customWidth="1"/>
    <col min="9" max="9" width="18.54296875" style="3" customWidth="1"/>
    <col min="10" max="10" width="11.08984375" style="4" customWidth="1"/>
    <col min="11" max="11" width="9.54296875" style="4" customWidth="1"/>
    <col min="12" max="12" width="14.453125" style="4" customWidth="1"/>
    <col min="13" max="13" width="13.7265625" style="4" customWidth="1"/>
    <col min="14" max="14" width="18.6328125" style="4" customWidth="1"/>
    <col min="15" max="15" width="11.1796875" style="5" customWidth="1"/>
    <col min="16" max="16" width="8.7265625" style="5" customWidth="1"/>
    <col min="17" max="17" width="11.08984375" style="5" customWidth="1"/>
    <col min="18" max="18" width="11.453125" style="5" customWidth="1"/>
    <col min="19" max="19" width="14" style="5" customWidth="1"/>
    <col min="20" max="20" width="19.453125" style="6" customWidth="1"/>
    <col min="21" max="21" width="6.7265625" style="6" customWidth="1"/>
    <col min="22" max="22" width="8.6328125" style="6" customWidth="1"/>
    <col min="23" max="23" width="4.90625" style="6" customWidth="1"/>
    <col min="24" max="24" width="6.26953125" style="6" customWidth="1"/>
    <col min="25" max="25" width="12.6328125" style="6" customWidth="1"/>
    <col min="26" max="26" width="13.90625" style="6" customWidth="1"/>
    <col min="27" max="27" width="16.08984375" style="6" customWidth="1"/>
    <col min="28" max="28" width="14" style="6" customWidth="1"/>
    <col min="29" max="29" width="10.90625" style="6" customWidth="1"/>
    <col min="30" max="30" width="12.26953125" style="7" customWidth="1"/>
    <col min="31" max="31" width="11.81640625" style="7" customWidth="1"/>
    <col min="32" max="32" width="14.36328125" style="7" customWidth="1"/>
    <col min="33" max="34" width="36.08984375" style="8" customWidth="1"/>
    <col min="35" max="35" width="16.1796875" style="17" customWidth="1"/>
    <col min="36" max="36" width="13.1796875" style="8" customWidth="1"/>
    <col min="37" max="37" width="10" style="8" customWidth="1"/>
    <col min="38" max="38" width="36.08984375" style="8" customWidth="1"/>
    <col min="39" max="39" width="17.90625" style="8" customWidth="1"/>
    <col min="40" max="41" width="23.08984375" style="9" customWidth="1"/>
    <col min="42" max="42" width="12.1796875" style="2" customWidth="1"/>
    <col min="43" max="43" width="8.81640625" style="2" customWidth="1"/>
    <col min="44" max="44" width="10.36328125" style="2" customWidth="1"/>
    <col min="45" max="45" width="8.81640625" style="2" customWidth="1"/>
    <col min="46" max="47" width="10.36328125" style="2" customWidth="1"/>
    <col min="48" max="48" width="8.36328125" style="2" customWidth="1"/>
    <col min="49" max="50" width="10.36328125" style="2" customWidth="1"/>
    <col min="51" max="51" width="13.08984375" style="2" customWidth="1"/>
    <col min="52" max="52" width="11" style="2" customWidth="1"/>
    <col min="53" max="60" width="14.6328125" style="9" customWidth="1"/>
    <col min="61" max="16384" width="8.7265625" style="10"/>
  </cols>
  <sheetData>
    <row r="1" spans="1:60" s="1" customFormat="1" ht="18.5" customHeight="1" x14ac:dyDescent="0.35">
      <c r="A1" s="1" t="s">
        <v>563</v>
      </c>
      <c r="C1" s="12" t="s">
        <v>5</v>
      </c>
      <c r="J1" s="1" t="s">
        <v>659</v>
      </c>
      <c r="O1" s="1" t="s">
        <v>663</v>
      </c>
      <c r="T1" s="1" t="s">
        <v>666</v>
      </c>
      <c r="AD1" s="1" t="s">
        <v>655</v>
      </c>
      <c r="AG1" s="1" t="s">
        <v>43</v>
      </c>
      <c r="AI1" s="15"/>
      <c r="AN1" s="1" t="s">
        <v>44</v>
      </c>
      <c r="AP1" s="1" t="s">
        <v>654</v>
      </c>
      <c r="AY1" s="1" t="s">
        <v>652</v>
      </c>
      <c r="BA1" s="1" t="s">
        <v>6</v>
      </c>
    </row>
    <row r="2" spans="1:60" s="2" customFormat="1" ht="27.5" customHeight="1" x14ac:dyDescent="0.35">
      <c r="A2" s="2" t="s">
        <v>564</v>
      </c>
      <c r="B2" s="2" t="s">
        <v>565</v>
      </c>
      <c r="C2" s="13" t="s">
        <v>566</v>
      </c>
      <c r="D2" s="14" t="s">
        <v>878</v>
      </c>
      <c r="E2" s="2" t="s">
        <v>8</v>
      </c>
      <c r="F2" s="14" t="s">
        <v>59</v>
      </c>
      <c r="G2" s="2" t="s">
        <v>9</v>
      </c>
      <c r="H2" s="2" t="s">
        <v>10</v>
      </c>
      <c r="I2" s="2" t="s">
        <v>58</v>
      </c>
      <c r="J2" s="14" t="s">
        <v>660</v>
      </c>
      <c r="K2" s="14" t="s">
        <v>661</v>
      </c>
      <c r="L2" s="14" t="s">
        <v>93</v>
      </c>
      <c r="M2" s="14" t="s">
        <v>92</v>
      </c>
      <c r="N2" s="2" t="s">
        <v>662</v>
      </c>
      <c r="O2" s="14" t="s">
        <v>664</v>
      </c>
      <c r="P2" s="14" t="s">
        <v>665</v>
      </c>
      <c r="Q2" s="14" t="s">
        <v>93</v>
      </c>
      <c r="R2" s="14" t="s">
        <v>92</v>
      </c>
      <c r="S2" s="2" t="s">
        <v>662</v>
      </c>
      <c r="T2" s="2" t="s">
        <v>735</v>
      </c>
      <c r="U2" s="2" t="s">
        <v>658</v>
      </c>
      <c r="V2" s="14" t="s">
        <v>64</v>
      </c>
      <c r="W2" s="2" t="s">
        <v>42</v>
      </c>
      <c r="X2" s="14" t="s">
        <v>47</v>
      </c>
      <c r="Y2" s="2" t="s">
        <v>684</v>
      </c>
      <c r="Z2" s="2" t="s">
        <v>686</v>
      </c>
      <c r="AA2" s="2" t="s">
        <v>732</v>
      </c>
      <c r="AB2" s="2" t="s">
        <v>734</v>
      </c>
      <c r="AC2" s="14" t="s">
        <v>41</v>
      </c>
      <c r="AD2" s="2" t="s">
        <v>656</v>
      </c>
      <c r="AE2" s="14" t="s">
        <v>750</v>
      </c>
      <c r="AF2" s="2" t="s">
        <v>657</v>
      </c>
      <c r="AG2" s="2" t="s">
        <v>4</v>
      </c>
      <c r="AH2" s="2" t="s">
        <v>7</v>
      </c>
      <c r="AI2" s="16" t="s">
        <v>52</v>
      </c>
      <c r="AJ2" s="2" t="s">
        <v>51</v>
      </c>
      <c r="AK2" s="2" t="s">
        <v>48</v>
      </c>
      <c r="AL2" s="2" t="s">
        <v>49</v>
      </c>
      <c r="AM2" s="2" t="s">
        <v>50</v>
      </c>
      <c r="AN2" s="2" t="s">
        <v>667</v>
      </c>
      <c r="AO2" s="2" t="s">
        <v>45</v>
      </c>
      <c r="AP2" s="14" t="s">
        <v>870</v>
      </c>
      <c r="AQ2" s="14" t="s">
        <v>32</v>
      </c>
      <c r="AR2" s="14" t="s">
        <v>54</v>
      </c>
      <c r="AS2" s="14" t="s">
        <v>56</v>
      </c>
      <c r="AT2" s="14" t="s">
        <v>55</v>
      </c>
      <c r="AU2" s="14" t="s">
        <v>869</v>
      </c>
      <c r="AV2" s="14" t="s">
        <v>57</v>
      </c>
      <c r="AW2" s="14" t="s">
        <v>88</v>
      </c>
      <c r="AX2" s="14" t="s">
        <v>89</v>
      </c>
      <c r="AY2" s="14" t="s">
        <v>749</v>
      </c>
      <c r="AZ2" s="14" t="s">
        <v>653</v>
      </c>
      <c r="BA2" s="2" t="s">
        <v>161</v>
      </c>
      <c r="BB2" s="2" t="s">
        <v>0</v>
      </c>
      <c r="BC2" s="2" t="s">
        <v>1</v>
      </c>
      <c r="BD2" s="2" t="s">
        <v>2</v>
      </c>
      <c r="BE2" s="2" t="s">
        <v>3</v>
      </c>
      <c r="BF2" s="2" t="s">
        <v>31</v>
      </c>
      <c r="BG2" s="2" t="s">
        <v>248</v>
      </c>
      <c r="BH2" s="2" t="s">
        <v>249</v>
      </c>
    </row>
    <row r="3" spans="1:60" ht="27.5" customHeight="1" x14ac:dyDescent="0.35">
      <c r="A3" s="2" t="s">
        <v>463</v>
      </c>
      <c r="B3" s="2" t="s">
        <v>668</v>
      </c>
      <c r="C3" s="11">
        <v>45124</v>
      </c>
      <c r="D3" s="3" t="s">
        <v>674</v>
      </c>
      <c r="E3" s="3" t="s">
        <v>18</v>
      </c>
      <c r="F3" s="3" t="s">
        <v>61</v>
      </c>
      <c r="G3" s="3" t="s">
        <v>268</v>
      </c>
      <c r="H3" s="3" t="s">
        <v>611</v>
      </c>
      <c r="I3" s="3" t="s">
        <v>639</v>
      </c>
      <c r="J3" s="4" t="s">
        <v>670</v>
      </c>
      <c r="K3" s="4" t="s">
        <v>671</v>
      </c>
      <c r="L3" s="4" t="s">
        <v>85</v>
      </c>
      <c r="M3" s="4" t="s">
        <v>847</v>
      </c>
      <c r="N3" s="4" t="s">
        <v>102</v>
      </c>
      <c r="T3" s="6" t="s">
        <v>104</v>
      </c>
      <c r="U3" s="6">
        <v>78</v>
      </c>
      <c r="V3" s="6" t="s">
        <v>739</v>
      </c>
      <c r="X3" s="6" t="s">
        <v>685</v>
      </c>
      <c r="Z3" s="6" t="s">
        <v>859</v>
      </c>
      <c r="AC3" s="6" t="s">
        <v>90</v>
      </c>
      <c r="AF3" s="7" t="s">
        <v>106</v>
      </c>
      <c r="AN3" s="9" t="s">
        <v>103</v>
      </c>
      <c r="AP3" s="2">
        <v>1</v>
      </c>
      <c r="AQ3" s="2">
        <v>0</v>
      </c>
      <c r="AR3" s="2">
        <v>0</v>
      </c>
      <c r="AS3" s="2">
        <v>0</v>
      </c>
      <c r="AT3" s="2">
        <v>1</v>
      </c>
      <c r="AU3" s="2">
        <v>0</v>
      </c>
      <c r="AV3" s="2">
        <v>1</v>
      </c>
      <c r="AW3" s="2">
        <v>0</v>
      </c>
      <c r="AX3" s="2">
        <v>0</v>
      </c>
      <c r="AY3" s="2">
        <v>0</v>
      </c>
      <c r="AZ3" s="2">
        <v>1</v>
      </c>
      <c r="BA3" s="9" t="s">
        <v>162</v>
      </c>
      <c r="BB3" s="9" t="s">
        <v>163</v>
      </c>
      <c r="BC3" s="9" t="s">
        <v>306</v>
      </c>
      <c r="BD3" s="9" t="s">
        <v>475</v>
      </c>
    </row>
    <row r="4" spans="1:60" ht="27.5" customHeight="1" x14ac:dyDescent="0.35">
      <c r="A4" s="2" t="s">
        <v>65</v>
      </c>
      <c r="B4" s="2" t="s">
        <v>668</v>
      </c>
      <c r="C4" s="11">
        <v>45125</v>
      </c>
      <c r="D4" s="3" t="s">
        <v>674</v>
      </c>
      <c r="E4" s="3" t="s">
        <v>18</v>
      </c>
      <c r="F4" s="3" t="s">
        <v>61</v>
      </c>
      <c r="G4" s="3" t="s">
        <v>268</v>
      </c>
      <c r="H4" s="3" t="s">
        <v>611</v>
      </c>
      <c r="I4" s="3" t="s">
        <v>639</v>
      </c>
      <c r="J4" s="4" t="s">
        <v>670</v>
      </c>
      <c r="K4" s="4" t="s">
        <v>671</v>
      </c>
      <c r="L4" s="4" t="s">
        <v>85</v>
      </c>
      <c r="M4" s="4" t="s">
        <v>847</v>
      </c>
      <c r="N4" s="4" t="s">
        <v>102</v>
      </c>
      <c r="T4" s="6" t="s">
        <v>104</v>
      </c>
      <c r="U4" s="6">
        <v>78</v>
      </c>
      <c r="V4" s="6" t="s">
        <v>739</v>
      </c>
      <c r="X4" s="6" t="s">
        <v>685</v>
      </c>
      <c r="Z4" s="6" t="s">
        <v>859</v>
      </c>
      <c r="AC4" s="6" t="s">
        <v>90</v>
      </c>
      <c r="AF4" s="7" t="s">
        <v>106</v>
      </c>
      <c r="AN4" s="9" t="s">
        <v>103</v>
      </c>
      <c r="AP4" s="2">
        <v>1</v>
      </c>
      <c r="AQ4" s="2">
        <v>0</v>
      </c>
      <c r="AR4" s="2">
        <v>0</v>
      </c>
      <c r="AS4" s="2">
        <v>0</v>
      </c>
      <c r="AT4" s="2">
        <v>1</v>
      </c>
      <c r="AU4" s="2">
        <v>0</v>
      </c>
      <c r="AV4" s="2">
        <v>1</v>
      </c>
      <c r="AW4" s="2">
        <v>0</v>
      </c>
      <c r="AX4" s="2">
        <v>0</v>
      </c>
      <c r="AY4" s="2">
        <v>0</v>
      </c>
      <c r="AZ4" s="2">
        <v>1</v>
      </c>
      <c r="BA4" s="9" t="s">
        <v>162</v>
      </c>
      <c r="BB4" s="9" t="s">
        <v>163</v>
      </c>
      <c r="BC4" s="9" t="s">
        <v>306</v>
      </c>
      <c r="BD4" s="9" t="s">
        <v>475</v>
      </c>
    </row>
    <row r="5" spans="1:60" ht="27.5" customHeight="1" x14ac:dyDescent="0.35">
      <c r="A5" s="2" t="s">
        <v>66</v>
      </c>
      <c r="B5" s="2" t="s">
        <v>668</v>
      </c>
      <c r="C5" s="11">
        <v>45125</v>
      </c>
      <c r="D5" s="3" t="s">
        <v>674</v>
      </c>
      <c r="E5" s="3" t="s">
        <v>11</v>
      </c>
      <c r="F5" s="3" t="s">
        <v>61</v>
      </c>
      <c r="G5" s="3" t="s">
        <v>299</v>
      </c>
      <c r="H5" s="3" t="s">
        <v>300</v>
      </c>
      <c r="I5" s="3" t="s">
        <v>635</v>
      </c>
      <c r="J5" s="4" t="s">
        <v>670</v>
      </c>
      <c r="K5" s="4" t="s">
        <v>671</v>
      </c>
      <c r="L5" s="4" t="s">
        <v>85</v>
      </c>
      <c r="M5" s="4" t="s">
        <v>845</v>
      </c>
      <c r="N5" s="4" t="s">
        <v>358</v>
      </c>
      <c r="T5" s="6" t="s">
        <v>688</v>
      </c>
      <c r="U5" s="6" t="s">
        <v>301</v>
      </c>
      <c r="V5" s="6" t="s">
        <v>739</v>
      </c>
      <c r="X5" s="6" t="s">
        <v>685</v>
      </c>
      <c r="AC5" s="6" t="s">
        <v>53</v>
      </c>
      <c r="AF5" s="7" t="s">
        <v>303</v>
      </c>
      <c r="AN5" s="9" t="s">
        <v>302</v>
      </c>
      <c r="AP5" s="2">
        <v>1</v>
      </c>
      <c r="AQ5" s="2">
        <v>0</v>
      </c>
      <c r="AR5" s="2">
        <v>0</v>
      </c>
      <c r="AS5" s="2">
        <v>0</v>
      </c>
      <c r="AT5" s="2">
        <v>0</v>
      </c>
      <c r="AU5" s="2">
        <v>0</v>
      </c>
      <c r="AV5" s="2">
        <v>0</v>
      </c>
      <c r="AW5" s="2">
        <v>0</v>
      </c>
      <c r="AX5" s="2">
        <v>0</v>
      </c>
      <c r="AY5" s="2">
        <v>0</v>
      </c>
      <c r="AZ5" s="2">
        <v>1</v>
      </c>
      <c r="BA5" s="9" t="s">
        <v>305</v>
      </c>
      <c r="BB5" s="9" t="s">
        <v>304</v>
      </c>
    </row>
    <row r="6" spans="1:60" ht="27.5" customHeight="1" x14ac:dyDescent="0.35">
      <c r="A6" s="2" t="s">
        <v>67</v>
      </c>
      <c r="B6" s="2" t="s">
        <v>668</v>
      </c>
      <c r="C6" s="11">
        <v>45126</v>
      </c>
      <c r="D6" s="3" t="s">
        <v>674</v>
      </c>
      <c r="E6" s="3" t="s">
        <v>18</v>
      </c>
      <c r="F6" s="3" t="s">
        <v>61</v>
      </c>
      <c r="G6" s="3" t="s">
        <v>268</v>
      </c>
      <c r="H6" s="3" t="s">
        <v>611</v>
      </c>
      <c r="I6" s="3" t="s">
        <v>639</v>
      </c>
      <c r="J6" s="4" t="s">
        <v>670</v>
      </c>
      <c r="K6" s="4" t="s">
        <v>671</v>
      </c>
      <c r="L6" s="4" t="s">
        <v>85</v>
      </c>
      <c r="M6" s="4" t="s">
        <v>847</v>
      </c>
      <c r="N6" s="4" t="s">
        <v>102</v>
      </c>
      <c r="T6" s="6" t="s">
        <v>104</v>
      </c>
      <c r="U6" s="6">
        <v>78</v>
      </c>
      <c r="V6" s="6" t="s">
        <v>739</v>
      </c>
      <c r="X6" s="6" t="s">
        <v>685</v>
      </c>
      <c r="Z6" s="6" t="s">
        <v>859</v>
      </c>
      <c r="AC6" s="6" t="s">
        <v>90</v>
      </c>
      <c r="AF6" s="7" t="s">
        <v>106</v>
      </c>
      <c r="AN6" s="9" t="s">
        <v>103</v>
      </c>
      <c r="AP6" s="2">
        <v>1</v>
      </c>
      <c r="AQ6" s="2">
        <v>0</v>
      </c>
      <c r="AR6" s="2">
        <v>0</v>
      </c>
      <c r="AS6" s="2">
        <v>0</v>
      </c>
      <c r="AT6" s="2">
        <v>1</v>
      </c>
      <c r="AU6" s="2">
        <v>0</v>
      </c>
      <c r="AV6" s="2">
        <v>1</v>
      </c>
      <c r="AW6" s="2">
        <v>0</v>
      </c>
      <c r="AX6" s="2">
        <v>0</v>
      </c>
      <c r="AY6" s="2">
        <v>0</v>
      </c>
      <c r="AZ6" s="2">
        <v>1</v>
      </c>
      <c r="BA6" s="9" t="s">
        <v>162</v>
      </c>
      <c r="BB6" s="9" t="s">
        <v>163</v>
      </c>
      <c r="BC6" s="9" t="s">
        <v>306</v>
      </c>
      <c r="BD6" s="9" t="s">
        <v>475</v>
      </c>
    </row>
    <row r="7" spans="1:60" ht="27.5" customHeight="1" x14ac:dyDescent="0.35">
      <c r="A7" s="2" t="s">
        <v>68</v>
      </c>
      <c r="B7" s="2" t="s">
        <v>668</v>
      </c>
      <c r="C7" s="11">
        <v>45126</v>
      </c>
      <c r="D7" s="3" t="s">
        <v>674</v>
      </c>
      <c r="E7" s="3" t="s">
        <v>18</v>
      </c>
      <c r="F7" s="3" t="s">
        <v>61</v>
      </c>
      <c r="G7" s="3" t="s">
        <v>268</v>
      </c>
      <c r="H7" s="3" t="s">
        <v>611</v>
      </c>
      <c r="I7" s="3" t="s">
        <v>639</v>
      </c>
      <c r="J7" s="4" t="s">
        <v>670</v>
      </c>
      <c r="K7" s="4" t="s">
        <v>671</v>
      </c>
      <c r="L7" s="4" t="s">
        <v>84</v>
      </c>
      <c r="M7" s="4" t="s">
        <v>848</v>
      </c>
      <c r="N7" s="4" t="s">
        <v>368</v>
      </c>
      <c r="T7" s="6" t="s">
        <v>104</v>
      </c>
      <c r="U7" s="6">
        <v>78</v>
      </c>
      <c r="V7" s="6" t="s">
        <v>739</v>
      </c>
      <c r="X7" s="6" t="s">
        <v>685</v>
      </c>
      <c r="Z7" s="6" t="s">
        <v>859</v>
      </c>
      <c r="AC7" s="6" t="s">
        <v>90</v>
      </c>
      <c r="AF7" s="7" t="s">
        <v>106</v>
      </c>
      <c r="AN7" s="9" t="s">
        <v>103</v>
      </c>
      <c r="AP7" s="2">
        <v>1</v>
      </c>
      <c r="AQ7" s="2">
        <v>0</v>
      </c>
      <c r="AR7" s="2">
        <v>0</v>
      </c>
      <c r="AS7" s="2">
        <v>0</v>
      </c>
      <c r="AT7" s="2">
        <v>1</v>
      </c>
      <c r="AU7" s="2">
        <v>0</v>
      </c>
      <c r="AV7" s="2">
        <v>1</v>
      </c>
      <c r="AW7" s="2">
        <v>0</v>
      </c>
      <c r="AX7" s="2">
        <v>0</v>
      </c>
      <c r="AY7" s="2">
        <v>0</v>
      </c>
      <c r="AZ7" s="2">
        <v>1</v>
      </c>
      <c r="BA7" s="9" t="s">
        <v>476</v>
      </c>
      <c r="BB7" s="9" t="s">
        <v>511</v>
      </c>
    </row>
    <row r="8" spans="1:60" ht="27.5" customHeight="1" x14ac:dyDescent="0.35">
      <c r="A8" s="2" t="s">
        <v>754</v>
      </c>
      <c r="B8" s="2" t="s">
        <v>668</v>
      </c>
      <c r="C8" s="11">
        <v>45131</v>
      </c>
      <c r="D8" s="3" t="s">
        <v>674</v>
      </c>
      <c r="E8" s="3" t="s">
        <v>17</v>
      </c>
      <c r="F8" s="3" t="s">
        <v>60</v>
      </c>
      <c r="G8" s="3" t="s">
        <v>595</v>
      </c>
      <c r="H8" s="3" t="s">
        <v>544</v>
      </c>
      <c r="J8" s="4" t="s">
        <v>670</v>
      </c>
      <c r="K8" s="4" t="s">
        <v>671</v>
      </c>
      <c r="L8" s="4" t="s">
        <v>84</v>
      </c>
      <c r="M8" s="4" t="s">
        <v>848</v>
      </c>
      <c r="N8" s="4" t="s">
        <v>84</v>
      </c>
      <c r="T8" s="6" t="s">
        <v>699</v>
      </c>
      <c r="U8" s="6" t="s">
        <v>736</v>
      </c>
      <c r="V8" s="6" t="s">
        <v>683</v>
      </c>
      <c r="X8" s="6" t="s">
        <v>685</v>
      </c>
      <c r="AC8" s="6" t="s">
        <v>857</v>
      </c>
      <c r="AF8" s="7" t="s">
        <v>112</v>
      </c>
      <c r="AN8" s="9" t="s">
        <v>545</v>
      </c>
      <c r="AP8" s="2">
        <v>1</v>
      </c>
      <c r="AQ8" s="2">
        <v>0</v>
      </c>
      <c r="AR8" s="2">
        <v>0</v>
      </c>
      <c r="AS8" s="2">
        <v>0</v>
      </c>
      <c r="AT8" s="2">
        <v>1</v>
      </c>
      <c r="AU8" s="2">
        <v>0</v>
      </c>
      <c r="AV8" s="2">
        <v>0</v>
      </c>
      <c r="AW8" s="2">
        <v>0</v>
      </c>
      <c r="AX8" s="2">
        <v>0</v>
      </c>
      <c r="AY8" s="2">
        <v>0</v>
      </c>
      <c r="AZ8" s="2">
        <v>1</v>
      </c>
      <c r="BA8" s="9" t="s">
        <v>547</v>
      </c>
      <c r="BB8" s="9" t="s">
        <v>546</v>
      </c>
    </row>
    <row r="9" spans="1:60" ht="27.5" customHeight="1" x14ac:dyDescent="0.35">
      <c r="A9" s="2" t="s">
        <v>755</v>
      </c>
      <c r="B9" s="2" t="s">
        <v>668</v>
      </c>
      <c r="C9" s="11">
        <v>45137</v>
      </c>
      <c r="D9" s="3" t="s">
        <v>674</v>
      </c>
      <c r="E9" s="3" t="s">
        <v>17</v>
      </c>
      <c r="F9" s="3" t="s">
        <v>60</v>
      </c>
      <c r="G9" s="3" t="s">
        <v>595</v>
      </c>
      <c r="H9" s="3" t="s">
        <v>587</v>
      </c>
      <c r="J9" s="4" t="s">
        <v>670</v>
      </c>
      <c r="K9" s="4" t="s">
        <v>671</v>
      </c>
      <c r="L9" s="4" t="s">
        <v>84</v>
      </c>
      <c r="M9" s="4" t="s">
        <v>848</v>
      </c>
      <c r="N9" s="4" t="s">
        <v>109</v>
      </c>
      <c r="T9" s="6" t="s">
        <v>111</v>
      </c>
      <c r="U9" s="6" t="s">
        <v>105</v>
      </c>
      <c r="V9" s="6" t="s">
        <v>683</v>
      </c>
      <c r="X9" s="6" t="s">
        <v>685</v>
      </c>
      <c r="AC9" s="6" t="s">
        <v>857</v>
      </c>
      <c r="AF9" s="7" t="s">
        <v>112</v>
      </c>
      <c r="AN9" s="9" t="s">
        <v>110</v>
      </c>
      <c r="AP9" s="2">
        <v>1</v>
      </c>
      <c r="AQ9" s="2">
        <v>0</v>
      </c>
      <c r="AR9" s="2">
        <v>0</v>
      </c>
      <c r="AS9" s="2">
        <v>0</v>
      </c>
      <c r="AT9" s="2">
        <v>1</v>
      </c>
      <c r="AU9" s="2">
        <v>0</v>
      </c>
      <c r="AV9" s="2">
        <v>0</v>
      </c>
      <c r="AW9" s="2">
        <v>0</v>
      </c>
      <c r="AX9" s="2">
        <v>0</v>
      </c>
      <c r="AY9" s="2">
        <v>0</v>
      </c>
      <c r="AZ9" s="2">
        <v>1</v>
      </c>
      <c r="BA9" s="9" t="s">
        <v>164</v>
      </c>
      <c r="BB9" s="9" t="s">
        <v>165</v>
      </c>
    </row>
    <row r="10" spans="1:60" ht="27.5" customHeight="1" x14ac:dyDescent="0.35">
      <c r="A10" s="2" t="s">
        <v>756</v>
      </c>
      <c r="B10" s="2" t="s">
        <v>668</v>
      </c>
      <c r="C10" s="11">
        <v>45138</v>
      </c>
      <c r="D10" s="3" t="s">
        <v>674</v>
      </c>
      <c r="E10" s="3" t="s">
        <v>11</v>
      </c>
      <c r="F10" s="3" t="s">
        <v>61</v>
      </c>
      <c r="G10" s="3" t="s">
        <v>267</v>
      </c>
      <c r="H10" s="3" t="s">
        <v>321</v>
      </c>
      <c r="J10" s="4" t="s">
        <v>670</v>
      </c>
      <c r="K10" s="4" t="s">
        <v>671</v>
      </c>
      <c r="L10" s="4" t="s">
        <v>631</v>
      </c>
      <c r="M10" s="4" t="s">
        <v>845</v>
      </c>
      <c r="N10" s="4" t="s">
        <v>438</v>
      </c>
      <c r="T10" s="6" t="s">
        <v>425</v>
      </c>
      <c r="U10" s="6" t="s">
        <v>736</v>
      </c>
      <c r="V10" s="6" t="s">
        <v>739</v>
      </c>
      <c r="X10" s="6" t="s">
        <v>685</v>
      </c>
      <c r="Z10" s="6" t="s">
        <v>862</v>
      </c>
      <c r="AC10" s="6" t="s">
        <v>90</v>
      </c>
      <c r="AF10" s="7" t="s">
        <v>246</v>
      </c>
      <c r="AN10" s="9" t="s">
        <v>439</v>
      </c>
      <c r="AP10" s="2">
        <v>1</v>
      </c>
      <c r="AQ10" s="2">
        <v>0</v>
      </c>
      <c r="AR10" s="2">
        <v>0</v>
      </c>
      <c r="AS10" s="2">
        <v>0</v>
      </c>
      <c r="AT10" s="2">
        <v>0</v>
      </c>
      <c r="AU10" s="2">
        <v>0</v>
      </c>
      <c r="AV10" s="2">
        <v>1</v>
      </c>
      <c r="AW10" s="2">
        <v>0</v>
      </c>
      <c r="AX10" s="2">
        <v>0</v>
      </c>
      <c r="AY10" s="2">
        <v>0</v>
      </c>
      <c r="AZ10" s="2">
        <v>1</v>
      </c>
      <c r="BA10" s="9" t="s">
        <v>441</v>
      </c>
      <c r="BB10" s="9" t="s">
        <v>440</v>
      </c>
      <c r="BC10" s="9" t="s">
        <v>442</v>
      </c>
    </row>
    <row r="11" spans="1:60" ht="27.5" customHeight="1" x14ac:dyDescent="0.35">
      <c r="A11" s="2" t="s">
        <v>757</v>
      </c>
      <c r="B11" s="2" t="s">
        <v>668</v>
      </c>
      <c r="C11" s="11">
        <v>45139</v>
      </c>
      <c r="D11" s="3" t="s">
        <v>674</v>
      </c>
      <c r="E11" s="3" t="s">
        <v>11</v>
      </c>
      <c r="F11" s="3" t="s">
        <v>61</v>
      </c>
      <c r="G11" s="3" t="s">
        <v>376</v>
      </c>
      <c r="H11" s="3" t="s">
        <v>620</v>
      </c>
      <c r="J11" s="4" t="s">
        <v>670</v>
      </c>
      <c r="K11" s="4" t="s">
        <v>671</v>
      </c>
      <c r="L11" s="4" t="s">
        <v>631</v>
      </c>
      <c r="M11" s="4" t="s">
        <v>847</v>
      </c>
      <c r="N11" s="4" t="s">
        <v>308</v>
      </c>
      <c r="T11" s="6" t="s">
        <v>307</v>
      </c>
      <c r="U11" s="6" t="s">
        <v>105</v>
      </c>
      <c r="V11" s="6" t="s">
        <v>683</v>
      </c>
      <c r="X11" s="6" t="s">
        <v>685</v>
      </c>
      <c r="AC11" s="6" t="s">
        <v>864</v>
      </c>
      <c r="AF11" s="7" t="s">
        <v>114</v>
      </c>
      <c r="AN11" s="9" t="s">
        <v>113</v>
      </c>
      <c r="AP11" s="2">
        <v>1</v>
      </c>
      <c r="AQ11" s="2">
        <v>0</v>
      </c>
      <c r="AR11" s="2">
        <v>0</v>
      </c>
      <c r="AS11" s="2">
        <v>0</v>
      </c>
      <c r="AT11" s="2">
        <v>1</v>
      </c>
      <c r="AU11" s="2">
        <v>0</v>
      </c>
      <c r="AV11" s="2">
        <v>0</v>
      </c>
      <c r="AW11" s="2">
        <v>0</v>
      </c>
      <c r="AX11" s="2">
        <v>0</v>
      </c>
      <c r="AY11" s="2">
        <v>0</v>
      </c>
      <c r="AZ11" s="2">
        <v>1</v>
      </c>
      <c r="BA11" s="9" t="s">
        <v>166</v>
      </c>
      <c r="BB11" s="9" t="s">
        <v>167</v>
      </c>
    </row>
    <row r="12" spans="1:60" ht="27.5" customHeight="1" x14ac:dyDescent="0.35">
      <c r="A12" s="2" t="s">
        <v>758</v>
      </c>
      <c r="B12" s="2" t="s">
        <v>668</v>
      </c>
      <c r="C12" s="11">
        <v>45143</v>
      </c>
      <c r="D12" s="3" t="s">
        <v>674</v>
      </c>
      <c r="E12" s="3" t="s">
        <v>11</v>
      </c>
      <c r="F12" s="3" t="s">
        <v>61</v>
      </c>
      <c r="G12" s="3" t="s">
        <v>309</v>
      </c>
      <c r="H12" s="3" t="s">
        <v>310</v>
      </c>
      <c r="I12" s="3" t="s">
        <v>636</v>
      </c>
      <c r="J12" s="4" t="s">
        <v>670</v>
      </c>
      <c r="K12" s="4" t="s">
        <v>671</v>
      </c>
      <c r="L12" s="4" t="s">
        <v>631</v>
      </c>
      <c r="M12" s="4" t="s">
        <v>847</v>
      </c>
      <c r="N12" s="4" t="s">
        <v>311</v>
      </c>
      <c r="T12" s="6" t="s">
        <v>310</v>
      </c>
      <c r="U12" s="6" t="s">
        <v>736</v>
      </c>
      <c r="V12" s="6" t="s">
        <v>739</v>
      </c>
      <c r="X12" s="6" t="s">
        <v>685</v>
      </c>
      <c r="AC12" s="6" t="s">
        <v>864</v>
      </c>
      <c r="AF12" s="7" t="s">
        <v>313</v>
      </c>
      <c r="AN12" s="9" t="s">
        <v>312</v>
      </c>
      <c r="AP12" s="2">
        <v>1</v>
      </c>
      <c r="AQ12" s="2">
        <v>0</v>
      </c>
      <c r="AR12" s="2">
        <v>0</v>
      </c>
      <c r="AS12" s="2">
        <v>0</v>
      </c>
      <c r="AT12" s="2">
        <v>1</v>
      </c>
      <c r="AU12" s="2">
        <v>0</v>
      </c>
      <c r="AV12" s="2">
        <v>0</v>
      </c>
      <c r="AW12" s="2">
        <v>0</v>
      </c>
      <c r="AX12" s="2">
        <v>0</v>
      </c>
      <c r="AY12" s="2">
        <v>0</v>
      </c>
      <c r="AZ12" s="2">
        <v>1</v>
      </c>
      <c r="BA12" s="9" t="s">
        <v>314</v>
      </c>
      <c r="BB12" s="9" t="s">
        <v>315</v>
      </c>
    </row>
    <row r="13" spans="1:60" ht="27.5" customHeight="1" x14ac:dyDescent="0.35">
      <c r="A13" s="2" t="s">
        <v>759</v>
      </c>
      <c r="B13" s="2" t="s">
        <v>668</v>
      </c>
      <c r="C13" s="11">
        <v>45144</v>
      </c>
      <c r="D13" s="3" t="s">
        <v>674</v>
      </c>
      <c r="E13" s="3" t="s">
        <v>26</v>
      </c>
      <c r="F13" s="3" t="s">
        <v>681</v>
      </c>
      <c r="G13" s="3" t="s">
        <v>257</v>
      </c>
      <c r="H13" s="3" t="s">
        <v>262</v>
      </c>
      <c r="J13" s="4" t="s">
        <v>670</v>
      </c>
      <c r="K13" s="4" t="s">
        <v>671</v>
      </c>
      <c r="L13" s="4" t="s">
        <v>84</v>
      </c>
      <c r="M13" s="4" t="s">
        <v>848</v>
      </c>
      <c r="N13" s="4" t="s">
        <v>84</v>
      </c>
      <c r="O13" s="5" t="s">
        <v>672</v>
      </c>
      <c r="P13" s="5" t="s">
        <v>673</v>
      </c>
      <c r="Q13" s="5" t="s">
        <v>851</v>
      </c>
      <c r="R13" s="5" t="s">
        <v>855</v>
      </c>
      <c r="S13" s="5" t="s">
        <v>651</v>
      </c>
      <c r="T13" s="6" t="s">
        <v>317</v>
      </c>
      <c r="U13" s="6" t="s">
        <v>105</v>
      </c>
      <c r="V13" s="6" t="s">
        <v>683</v>
      </c>
      <c r="X13" s="6" t="s">
        <v>685</v>
      </c>
      <c r="AC13" s="6" t="s">
        <v>864</v>
      </c>
      <c r="AD13" s="7" t="s">
        <v>348</v>
      </c>
      <c r="AE13" s="7" t="s">
        <v>644</v>
      </c>
      <c r="AF13" s="7" t="s">
        <v>108</v>
      </c>
      <c r="AN13" s="9" t="s">
        <v>740</v>
      </c>
      <c r="AP13" s="2">
        <v>1</v>
      </c>
      <c r="AQ13" s="2">
        <v>0</v>
      </c>
      <c r="AR13" s="2">
        <v>0</v>
      </c>
      <c r="AS13" s="2">
        <v>0</v>
      </c>
      <c r="AT13" s="2">
        <v>1</v>
      </c>
      <c r="AU13" s="2">
        <v>0</v>
      </c>
      <c r="AV13" s="2">
        <v>0</v>
      </c>
      <c r="AW13" s="2">
        <v>0</v>
      </c>
      <c r="AX13" s="2">
        <v>0</v>
      </c>
      <c r="AY13" s="2">
        <v>0</v>
      </c>
      <c r="AZ13" s="2">
        <v>1</v>
      </c>
      <c r="BA13" s="9" t="s">
        <v>260</v>
      </c>
      <c r="BB13" s="9" t="s">
        <v>261</v>
      </c>
    </row>
    <row r="14" spans="1:60" ht="27.5" customHeight="1" x14ac:dyDescent="0.35">
      <c r="A14" s="2" t="s">
        <v>69</v>
      </c>
      <c r="B14" s="2" t="s">
        <v>668</v>
      </c>
      <c r="C14" s="11">
        <v>45145</v>
      </c>
      <c r="D14" s="3" t="s">
        <v>674</v>
      </c>
      <c r="E14" s="3" t="s">
        <v>26</v>
      </c>
      <c r="F14" s="3" t="s">
        <v>681</v>
      </c>
      <c r="G14" s="3" t="s">
        <v>257</v>
      </c>
      <c r="H14" s="3" t="s">
        <v>318</v>
      </c>
      <c r="J14" s="4" t="s">
        <v>670</v>
      </c>
      <c r="K14" s="4" t="s">
        <v>671</v>
      </c>
      <c r="L14" s="4" t="s">
        <v>84</v>
      </c>
      <c r="M14" s="4" t="s">
        <v>848</v>
      </c>
      <c r="N14" s="4" t="s">
        <v>84</v>
      </c>
      <c r="O14" s="5" t="s">
        <v>672</v>
      </c>
      <c r="P14" s="5" t="s">
        <v>673</v>
      </c>
      <c r="Q14" s="5" t="s">
        <v>851</v>
      </c>
      <c r="R14" s="5" t="s">
        <v>855</v>
      </c>
      <c r="S14" s="5" t="s">
        <v>651</v>
      </c>
      <c r="T14" s="6" t="s">
        <v>317</v>
      </c>
      <c r="U14" s="6" t="s">
        <v>105</v>
      </c>
      <c r="V14" s="6" t="s">
        <v>683</v>
      </c>
      <c r="X14" s="6" t="s">
        <v>685</v>
      </c>
      <c r="AC14" s="6" t="s">
        <v>864</v>
      </c>
      <c r="AD14" s="7" t="s">
        <v>348</v>
      </c>
      <c r="AE14" s="7" t="s">
        <v>644</v>
      </c>
      <c r="AF14" s="7" t="s">
        <v>108</v>
      </c>
      <c r="AN14" s="9" t="s">
        <v>740</v>
      </c>
      <c r="AP14" s="2">
        <v>1</v>
      </c>
      <c r="AQ14" s="2">
        <v>0</v>
      </c>
      <c r="AR14" s="2">
        <v>0</v>
      </c>
      <c r="AS14" s="2">
        <v>0</v>
      </c>
      <c r="AT14" s="2">
        <v>1</v>
      </c>
      <c r="AU14" s="2">
        <v>0</v>
      </c>
      <c r="AV14" s="2">
        <v>0</v>
      </c>
      <c r="AW14" s="2">
        <v>0</v>
      </c>
      <c r="AX14" s="2">
        <v>0</v>
      </c>
      <c r="AY14" s="2">
        <v>0</v>
      </c>
      <c r="AZ14" s="2">
        <v>1</v>
      </c>
      <c r="BA14" s="9" t="s">
        <v>319</v>
      </c>
      <c r="BB14" s="9" t="s">
        <v>316</v>
      </c>
    </row>
    <row r="15" spans="1:60" ht="27.5" customHeight="1" x14ac:dyDescent="0.35">
      <c r="A15" s="2" t="s">
        <v>760</v>
      </c>
      <c r="B15" s="2" t="s">
        <v>668</v>
      </c>
      <c r="C15" s="11">
        <v>45147</v>
      </c>
      <c r="D15" s="3" t="s">
        <v>674</v>
      </c>
      <c r="E15" s="3" t="s">
        <v>11</v>
      </c>
      <c r="F15" s="3" t="s">
        <v>61</v>
      </c>
      <c r="G15" s="3" t="s">
        <v>436</v>
      </c>
      <c r="H15" s="3" t="s">
        <v>607</v>
      </c>
      <c r="J15" s="4" t="s">
        <v>670</v>
      </c>
      <c r="K15" s="4" t="s">
        <v>671</v>
      </c>
      <c r="L15" s="4" t="s">
        <v>631</v>
      </c>
      <c r="M15" s="4" t="s">
        <v>847</v>
      </c>
      <c r="N15" s="4" t="s">
        <v>438</v>
      </c>
      <c r="T15" s="6" t="s">
        <v>715</v>
      </c>
      <c r="U15" s="6" t="s">
        <v>736</v>
      </c>
      <c r="V15" s="6" t="s">
        <v>683</v>
      </c>
      <c r="X15" s="6" t="s">
        <v>685</v>
      </c>
      <c r="AC15" s="6" t="s">
        <v>864</v>
      </c>
      <c r="AF15" s="7" t="s">
        <v>539</v>
      </c>
      <c r="AN15" s="9" t="s">
        <v>542</v>
      </c>
      <c r="AO15" s="9" t="s">
        <v>543</v>
      </c>
      <c r="AP15" s="2">
        <v>1</v>
      </c>
      <c r="AQ15" s="2">
        <v>0</v>
      </c>
      <c r="AR15" s="2">
        <v>0</v>
      </c>
      <c r="AS15" s="2">
        <v>0</v>
      </c>
      <c r="AT15" s="2">
        <v>1</v>
      </c>
      <c r="AU15" s="2">
        <v>0</v>
      </c>
      <c r="AV15" s="2">
        <v>0</v>
      </c>
      <c r="AW15" s="2">
        <v>0</v>
      </c>
      <c r="AX15" s="2">
        <v>0</v>
      </c>
      <c r="AY15" s="2">
        <v>0</v>
      </c>
      <c r="AZ15" s="2">
        <v>1</v>
      </c>
      <c r="BA15" s="9" t="s">
        <v>541</v>
      </c>
      <c r="BB15" s="9" t="s">
        <v>540</v>
      </c>
    </row>
    <row r="16" spans="1:60" ht="27.5" customHeight="1" x14ac:dyDescent="0.35">
      <c r="A16" s="2" t="s">
        <v>761</v>
      </c>
      <c r="B16" s="2" t="s">
        <v>668</v>
      </c>
      <c r="C16" s="11">
        <v>45152</v>
      </c>
      <c r="D16" s="3" t="s">
        <v>674</v>
      </c>
      <c r="E16" s="3" t="s">
        <v>11</v>
      </c>
      <c r="F16" s="3" t="s">
        <v>61</v>
      </c>
      <c r="G16" s="3" t="s">
        <v>263</v>
      </c>
      <c r="H16" s="3" t="s">
        <v>264</v>
      </c>
      <c r="I16" s="3" t="s">
        <v>638</v>
      </c>
      <c r="J16" s="4" t="s">
        <v>670</v>
      </c>
      <c r="K16" s="4" t="s">
        <v>671</v>
      </c>
      <c r="L16" s="4" t="s">
        <v>84</v>
      </c>
      <c r="M16" s="4" t="s">
        <v>846</v>
      </c>
      <c r="N16" s="4" t="s">
        <v>84</v>
      </c>
      <c r="O16" s="5" t="s">
        <v>672</v>
      </c>
      <c r="P16" s="5" t="s">
        <v>673</v>
      </c>
      <c r="Q16" s="5" t="s">
        <v>851</v>
      </c>
      <c r="R16" s="5" t="s">
        <v>855</v>
      </c>
      <c r="S16" s="5" t="s">
        <v>278</v>
      </c>
      <c r="T16" s="6" t="s">
        <v>700</v>
      </c>
      <c r="U16" s="6" t="s">
        <v>736</v>
      </c>
      <c r="V16" s="6" t="s">
        <v>683</v>
      </c>
      <c r="X16" s="6" t="s">
        <v>685</v>
      </c>
      <c r="AB16" s="6" t="s">
        <v>702</v>
      </c>
      <c r="AC16" s="6" t="s">
        <v>53</v>
      </c>
      <c r="AD16" s="7" t="s">
        <v>426</v>
      </c>
      <c r="AE16" s="7" t="s">
        <v>644</v>
      </c>
      <c r="AF16" s="7" t="s">
        <v>115</v>
      </c>
      <c r="AN16" s="9" t="s">
        <v>648</v>
      </c>
      <c r="AP16" s="2">
        <v>1</v>
      </c>
      <c r="AQ16" s="2">
        <v>0</v>
      </c>
      <c r="AR16" s="2">
        <v>0</v>
      </c>
      <c r="AS16" s="2">
        <v>0</v>
      </c>
      <c r="AT16" s="2">
        <v>0</v>
      </c>
      <c r="AU16" s="2">
        <v>0</v>
      </c>
      <c r="AV16" s="2">
        <v>0</v>
      </c>
      <c r="AW16" s="2">
        <v>0</v>
      </c>
      <c r="AX16" s="2">
        <v>0</v>
      </c>
      <c r="AY16" s="2">
        <v>0</v>
      </c>
      <c r="AZ16" s="2">
        <v>1</v>
      </c>
      <c r="BA16" s="9" t="s">
        <v>283</v>
      </c>
      <c r="BB16" s="9" t="s">
        <v>284</v>
      </c>
      <c r="BC16" s="9" t="s">
        <v>285</v>
      </c>
      <c r="BD16" s="9" t="s">
        <v>286</v>
      </c>
    </row>
    <row r="17" spans="1:56" ht="27.5" customHeight="1" x14ac:dyDescent="0.35">
      <c r="A17" s="2" t="s">
        <v>762</v>
      </c>
      <c r="B17" s="2" t="s">
        <v>668</v>
      </c>
      <c r="C17" s="11">
        <v>45155</v>
      </c>
      <c r="D17" s="3" t="s">
        <v>674</v>
      </c>
      <c r="E17" s="3" t="s">
        <v>11</v>
      </c>
      <c r="F17" s="3" t="s">
        <v>61</v>
      </c>
      <c r="G17" s="3" t="s">
        <v>267</v>
      </c>
      <c r="H17" s="3" t="s">
        <v>321</v>
      </c>
      <c r="J17" s="4" t="s">
        <v>670</v>
      </c>
      <c r="K17" s="4" t="s">
        <v>671</v>
      </c>
      <c r="L17" s="4" t="s">
        <v>84</v>
      </c>
      <c r="M17" s="4" t="s">
        <v>846</v>
      </c>
      <c r="N17" s="4" t="s">
        <v>322</v>
      </c>
      <c r="T17" s="6" t="s">
        <v>721</v>
      </c>
      <c r="U17" s="6" t="s">
        <v>736</v>
      </c>
      <c r="V17" s="6" t="s">
        <v>683</v>
      </c>
      <c r="X17" s="6" t="s">
        <v>685</v>
      </c>
      <c r="Z17" s="6" t="s">
        <v>247</v>
      </c>
      <c r="AC17" s="6" t="s">
        <v>90</v>
      </c>
      <c r="AF17" s="7" t="s">
        <v>108</v>
      </c>
      <c r="AN17" s="9" t="s">
        <v>324</v>
      </c>
      <c r="AP17" s="2">
        <v>1</v>
      </c>
      <c r="AQ17" s="2">
        <v>0</v>
      </c>
      <c r="AR17" s="2">
        <v>0</v>
      </c>
      <c r="AS17" s="2">
        <v>0</v>
      </c>
      <c r="AT17" s="2">
        <v>0</v>
      </c>
      <c r="AU17" s="2">
        <v>0</v>
      </c>
      <c r="AV17" s="2">
        <v>1</v>
      </c>
      <c r="AW17" s="2">
        <v>0</v>
      </c>
      <c r="AX17" s="2">
        <v>0</v>
      </c>
      <c r="AY17" s="2">
        <v>0</v>
      </c>
      <c r="AZ17" s="2">
        <v>1</v>
      </c>
      <c r="BA17" s="9" t="s">
        <v>323</v>
      </c>
      <c r="BB17" s="9" t="s">
        <v>253</v>
      </c>
    </row>
    <row r="18" spans="1:56" ht="27.5" customHeight="1" x14ac:dyDescent="0.35">
      <c r="A18" s="2" t="s">
        <v>763</v>
      </c>
      <c r="B18" s="2" t="s">
        <v>668</v>
      </c>
      <c r="C18" s="11">
        <v>45159</v>
      </c>
      <c r="D18" s="3" t="s">
        <v>674</v>
      </c>
      <c r="E18" s="3" t="s">
        <v>38</v>
      </c>
      <c r="F18" s="3" t="s">
        <v>682</v>
      </c>
      <c r="G18" s="3" t="s">
        <v>325</v>
      </c>
      <c r="H18" s="3" t="s">
        <v>329</v>
      </c>
      <c r="I18" s="3" t="s">
        <v>634</v>
      </c>
      <c r="J18" s="4" t="s">
        <v>670</v>
      </c>
      <c r="K18" s="4" t="s">
        <v>671</v>
      </c>
      <c r="L18" s="4" t="s">
        <v>84</v>
      </c>
      <c r="M18" s="4" t="s">
        <v>848</v>
      </c>
      <c r="N18" s="4" t="s">
        <v>326</v>
      </c>
      <c r="O18" s="5" t="s">
        <v>672</v>
      </c>
      <c r="P18" s="5" t="s">
        <v>673</v>
      </c>
      <c r="Q18" s="5" t="s">
        <v>851</v>
      </c>
      <c r="R18" s="5" t="s">
        <v>855</v>
      </c>
      <c r="S18" s="5" t="s">
        <v>641</v>
      </c>
      <c r="T18" s="6" t="s">
        <v>731</v>
      </c>
      <c r="U18" s="6" t="s">
        <v>736</v>
      </c>
      <c r="V18" s="6" t="s">
        <v>683</v>
      </c>
      <c r="X18" s="6" t="s">
        <v>685</v>
      </c>
      <c r="Y18" s="6" t="s">
        <v>38</v>
      </c>
      <c r="AB18" s="6" t="s">
        <v>865</v>
      </c>
      <c r="AC18" s="6" t="s">
        <v>864</v>
      </c>
      <c r="AD18" s="7" t="s">
        <v>332</v>
      </c>
      <c r="AE18" s="7" t="s">
        <v>751</v>
      </c>
      <c r="AF18" s="7" t="s">
        <v>332</v>
      </c>
      <c r="AN18" s="9" t="s">
        <v>330</v>
      </c>
      <c r="AO18" s="9" t="s">
        <v>331</v>
      </c>
      <c r="AP18" s="2">
        <v>1</v>
      </c>
      <c r="AQ18" s="2">
        <v>0</v>
      </c>
      <c r="AR18" s="2">
        <v>0</v>
      </c>
      <c r="AS18" s="2">
        <v>0</v>
      </c>
      <c r="AT18" s="2">
        <v>1</v>
      </c>
      <c r="AU18" s="2">
        <v>0</v>
      </c>
      <c r="AV18" s="2">
        <v>0</v>
      </c>
      <c r="AW18" s="2">
        <v>0</v>
      </c>
      <c r="AX18" s="2">
        <v>0</v>
      </c>
      <c r="AY18" s="2">
        <v>0</v>
      </c>
      <c r="AZ18" s="2">
        <v>1</v>
      </c>
      <c r="BA18" s="9" t="s">
        <v>327</v>
      </c>
      <c r="BB18" s="9" t="s">
        <v>328</v>
      </c>
    </row>
    <row r="19" spans="1:56" ht="27.5" customHeight="1" x14ac:dyDescent="0.35">
      <c r="A19" s="2" t="s">
        <v>764</v>
      </c>
      <c r="B19" s="2" t="s">
        <v>668</v>
      </c>
      <c r="C19" s="11">
        <v>45159</v>
      </c>
      <c r="D19" s="3" t="s">
        <v>674</v>
      </c>
      <c r="E19" s="3" t="s">
        <v>18</v>
      </c>
      <c r="F19" s="3" t="s">
        <v>61</v>
      </c>
      <c r="G19" s="3" t="s">
        <v>268</v>
      </c>
      <c r="H19" s="3" t="s">
        <v>611</v>
      </c>
      <c r="I19" s="3" t="s">
        <v>639</v>
      </c>
      <c r="J19" s="4" t="s">
        <v>670</v>
      </c>
      <c r="K19" s="4" t="s">
        <v>671</v>
      </c>
      <c r="L19" s="4" t="s">
        <v>85</v>
      </c>
      <c r="M19" s="4" t="s">
        <v>847</v>
      </c>
      <c r="N19" s="4" t="s">
        <v>102</v>
      </c>
      <c r="T19" s="6" t="s">
        <v>104</v>
      </c>
      <c r="U19" s="6" t="s">
        <v>105</v>
      </c>
      <c r="V19" s="6" t="s">
        <v>739</v>
      </c>
      <c r="X19" s="6" t="s">
        <v>685</v>
      </c>
      <c r="Z19" s="6" t="s">
        <v>859</v>
      </c>
      <c r="AC19" s="6" t="s">
        <v>90</v>
      </c>
      <c r="AF19" s="7" t="s">
        <v>106</v>
      </c>
      <c r="AN19" s="9" t="s">
        <v>116</v>
      </c>
      <c r="AP19" s="2">
        <v>1</v>
      </c>
      <c r="AQ19" s="2">
        <v>0</v>
      </c>
      <c r="AR19" s="2">
        <v>0</v>
      </c>
      <c r="AS19" s="2">
        <v>0</v>
      </c>
      <c r="AT19" s="2">
        <v>1</v>
      </c>
      <c r="AU19" s="2">
        <v>0</v>
      </c>
      <c r="AV19" s="2">
        <v>1</v>
      </c>
      <c r="AW19" s="2">
        <v>0</v>
      </c>
      <c r="AX19" s="2">
        <v>0</v>
      </c>
      <c r="AY19" s="2">
        <v>0</v>
      </c>
      <c r="AZ19" s="2">
        <v>1</v>
      </c>
      <c r="BA19" s="9" t="s">
        <v>168</v>
      </c>
      <c r="BB19" s="9" t="s">
        <v>169</v>
      </c>
    </row>
    <row r="20" spans="1:56" ht="27.5" customHeight="1" x14ac:dyDescent="0.35">
      <c r="A20" s="2" t="s">
        <v>765</v>
      </c>
      <c r="B20" s="2" t="s">
        <v>668</v>
      </c>
      <c r="C20" s="11">
        <v>45159</v>
      </c>
      <c r="D20" s="3" t="s">
        <v>674</v>
      </c>
      <c r="E20" s="3" t="s">
        <v>11</v>
      </c>
      <c r="F20" s="3" t="s">
        <v>61</v>
      </c>
      <c r="G20" s="3" t="s">
        <v>267</v>
      </c>
      <c r="H20" s="3" t="s">
        <v>321</v>
      </c>
      <c r="J20" s="4" t="s">
        <v>670</v>
      </c>
      <c r="K20" s="4" t="s">
        <v>671</v>
      </c>
      <c r="L20" s="4" t="s">
        <v>631</v>
      </c>
      <c r="M20" s="4" t="s">
        <v>845</v>
      </c>
      <c r="N20" s="4" t="s">
        <v>438</v>
      </c>
      <c r="T20" s="6" t="s">
        <v>118</v>
      </c>
      <c r="U20" s="6" t="s">
        <v>105</v>
      </c>
      <c r="V20" s="6" t="s">
        <v>683</v>
      </c>
      <c r="X20" s="6" t="s">
        <v>685</v>
      </c>
      <c r="Z20" s="6" t="s">
        <v>862</v>
      </c>
      <c r="AC20" s="6" t="s">
        <v>90</v>
      </c>
      <c r="AF20" s="7" t="s">
        <v>108</v>
      </c>
      <c r="AN20" s="9" t="s">
        <v>117</v>
      </c>
      <c r="AP20" s="2">
        <v>1</v>
      </c>
      <c r="AQ20" s="2">
        <v>0</v>
      </c>
      <c r="AR20" s="2">
        <v>0</v>
      </c>
      <c r="AS20" s="2">
        <v>0</v>
      </c>
      <c r="AT20" s="2">
        <v>0</v>
      </c>
      <c r="AU20" s="2">
        <v>0</v>
      </c>
      <c r="AV20" s="2">
        <v>1</v>
      </c>
      <c r="AW20" s="2">
        <v>0</v>
      </c>
      <c r="AX20" s="2">
        <v>0</v>
      </c>
      <c r="AY20" s="2">
        <v>0</v>
      </c>
      <c r="AZ20" s="2">
        <v>1</v>
      </c>
      <c r="BA20" s="9" t="s">
        <v>170</v>
      </c>
      <c r="BB20" s="9" t="s">
        <v>171</v>
      </c>
    </row>
    <row r="21" spans="1:56" ht="27.5" customHeight="1" x14ac:dyDescent="0.35">
      <c r="A21" s="2" t="s">
        <v>766</v>
      </c>
      <c r="B21" s="2" t="s">
        <v>668</v>
      </c>
      <c r="C21" s="11">
        <v>45160</v>
      </c>
      <c r="D21" s="3" t="s">
        <v>674</v>
      </c>
      <c r="E21" s="3" t="s">
        <v>18</v>
      </c>
      <c r="F21" s="3" t="s">
        <v>61</v>
      </c>
      <c r="G21" s="3" t="s">
        <v>268</v>
      </c>
      <c r="H21" s="3" t="s">
        <v>611</v>
      </c>
      <c r="I21" s="3" t="s">
        <v>639</v>
      </c>
      <c r="J21" s="4" t="s">
        <v>670</v>
      </c>
      <c r="K21" s="4" t="s">
        <v>671</v>
      </c>
      <c r="L21" s="4" t="s">
        <v>85</v>
      </c>
      <c r="M21" s="4" t="s">
        <v>847</v>
      </c>
      <c r="N21" s="4" t="s">
        <v>102</v>
      </c>
      <c r="T21" s="6" t="s">
        <v>104</v>
      </c>
      <c r="U21" s="6" t="s">
        <v>105</v>
      </c>
      <c r="V21" s="6" t="s">
        <v>739</v>
      </c>
      <c r="X21" s="6" t="s">
        <v>685</v>
      </c>
      <c r="Z21" s="6" t="s">
        <v>859</v>
      </c>
      <c r="AC21" s="6" t="s">
        <v>90</v>
      </c>
      <c r="AF21" s="7" t="s">
        <v>106</v>
      </c>
      <c r="AN21" s="9" t="s">
        <v>116</v>
      </c>
      <c r="AP21" s="2">
        <v>1</v>
      </c>
      <c r="AQ21" s="2">
        <v>0</v>
      </c>
      <c r="AR21" s="2">
        <v>0</v>
      </c>
      <c r="AS21" s="2">
        <v>0</v>
      </c>
      <c r="AT21" s="2">
        <v>1</v>
      </c>
      <c r="AU21" s="2">
        <v>0</v>
      </c>
      <c r="AV21" s="2">
        <v>1</v>
      </c>
      <c r="AW21" s="2">
        <v>0</v>
      </c>
      <c r="AX21" s="2">
        <v>0</v>
      </c>
      <c r="AY21" s="2">
        <v>0</v>
      </c>
      <c r="AZ21" s="2">
        <v>1</v>
      </c>
      <c r="BA21" s="9" t="s">
        <v>168</v>
      </c>
      <c r="BB21" s="9" t="s">
        <v>169</v>
      </c>
    </row>
    <row r="22" spans="1:56" ht="27.5" customHeight="1" x14ac:dyDescent="0.35">
      <c r="A22" s="2" t="s">
        <v>767</v>
      </c>
      <c r="B22" s="2" t="s">
        <v>668</v>
      </c>
      <c r="C22" s="11">
        <v>45161</v>
      </c>
      <c r="D22" s="3" t="s">
        <v>674</v>
      </c>
      <c r="E22" s="3" t="s">
        <v>18</v>
      </c>
      <c r="F22" s="3" t="s">
        <v>61</v>
      </c>
      <c r="G22" s="3" t="s">
        <v>268</v>
      </c>
      <c r="H22" s="3" t="s">
        <v>611</v>
      </c>
      <c r="I22" s="3" t="s">
        <v>639</v>
      </c>
      <c r="J22" s="4" t="s">
        <v>670</v>
      </c>
      <c r="K22" s="4" t="s">
        <v>671</v>
      </c>
      <c r="L22" s="4" t="s">
        <v>85</v>
      </c>
      <c r="M22" s="4" t="s">
        <v>847</v>
      </c>
      <c r="N22" s="4" t="s">
        <v>102</v>
      </c>
      <c r="T22" s="6" t="s">
        <v>104</v>
      </c>
      <c r="U22" s="6" t="s">
        <v>105</v>
      </c>
      <c r="V22" s="6" t="s">
        <v>739</v>
      </c>
      <c r="X22" s="6" t="s">
        <v>685</v>
      </c>
      <c r="Z22" s="6" t="s">
        <v>859</v>
      </c>
      <c r="AC22" s="6" t="s">
        <v>90</v>
      </c>
      <c r="AF22" s="7" t="s">
        <v>106</v>
      </c>
      <c r="AN22" s="9" t="s">
        <v>116</v>
      </c>
      <c r="AP22" s="2">
        <v>1</v>
      </c>
      <c r="AQ22" s="2">
        <v>0</v>
      </c>
      <c r="AR22" s="2">
        <v>0</v>
      </c>
      <c r="AS22" s="2">
        <v>0</v>
      </c>
      <c r="AT22" s="2">
        <v>1</v>
      </c>
      <c r="AU22" s="2">
        <v>0</v>
      </c>
      <c r="AV22" s="2">
        <v>1</v>
      </c>
      <c r="AW22" s="2">
        <v>0</v>
      </c>
      <c r="AX22" s="2">
        <v>0</v>
      </c>
      <c r="AY22" s="2">
        <v>0</v>
      </c>
      <c r="AZ22" s="2">
        <v>1</v>
      </c>
      <c r="BA22" s="9" t="s">
        <v>168</v>
      </c>
      <c r="BB22" s="9" t="s">
        <v>169</v>
      </c>
    </row>
    <row r="23" spans="1:56" ht="27.5" customHeight="1" x14ac:dyDescent="0.35">
      <c r="A23" s="2" t="s">
        <v>768</v>
      </c>
      <c r="B23" s="2" t="s">
        <v>668</v>
      </c>
      <c r="C23" s="11">
        <v>45161</v>
      </c>
      <c r="D23" s="3" t="s">
        <v>674</v>
      </c>
      <c r="E23" s="3" t="s">
        <v>11</v>
      </c>
      <c r="F23" s="3" t="s">
        <v>61</v>
      </c>
      <c r="G23" s="3" t="s">
        <v>623</v>
      </c>
      <c r="H23" s="3" t="s">
        <v>622</v>
      </c>
      <c r="J23" s="4" t="s">
        <v>670</v>
      </c>
      <c r="K23" s="4" t="s">
        <v>671</v>
      </c>
      <c r="L23" s="4" t="s">
        <v>84</v>
      </c>
      <c r="M23" s="4" t="s">
        <v>848</v>
      </c>
      <c r="N23" s="4" t="s">
        <v>119</v>
      </c>
      <c r="T23" s="6" t="s">
        <v>121</v>
      </c>
      <c r="U23" s="6" t="s">
        <v>122</v>
      </c>
      <c r="V23" s="6" t="s">
        <v>683</v>
      </c>
      <c r="X23" s="6" t="s">
        <v>685</v>
      </c>
      <c r="AC23" s="6" t="s">
        <v>864</v>
      </c>
      <c r="AF23" s="7" t="s">
        <v>123</v>
      </c>
      <c r="AN23" s="9" t="s">
        <v>120</v>
      </c>
      <c r="AP23" s="2">
        <v>1</v>
      </c>
      <c r="AQ23" s="2">
        <v>0</v>
      </c>
      <c r="AR23" s="2">
        <v>0</v>
      </c>
      <c r="AS23" s="2">
        <v>0</v>
      </c>
      <c r="AT23" s="2">
        <v>1</v>
      </c>
      <c r="AU23" s="2">
        <v>0</v>
      </c>
      <c r="AV23" s="2">
        <v>0</v>
      </c>
      <c r="AW23" s="2">
        <v>0</v>
      </c>
      <c r="AX23" s="2">
        <v>0</v>
      </c>
      <c r="AY23" s="2">
        <v>0</v>
      </c>
      <c r="AZ23" s="2">
        <v>1</v>
      </c>
      <c r="BA23" s="9" t="s">
        <v>172</v>
      </c>
      <c r="BB23" s="9" t="s">
        <v>173</v>
      </c>
      <c r="BC23" s="9" t="s">
        <v>174</v>
      </c>
      <c r="BD23" s="9" t="s">
        <v>175</v>
      </c>
    </row>
    <row r="24" spans="1:56" ht="27.5" customHeight="1" x14ac:dyDescent="0.35">
      <c r="A24" s="2" t="s">
        <v>769</v>
      </c>
      <c r="B24" s="2" t="s">
        <v>668</v>
      </c>
      <c r="C24" s="11">
        <v>45162</v>
      </c>
      <c r="D24" s="3" t="s">
        <v>674</v>
      </c>
      <c r="E24" s="3" t="s">
        <v>18</v>
      </c>
      <c r="F24" s="3" t="s">
        <v>61</v>
      </c>
      <c r="G24" s="3" t="s">
        <v>268</v>
      </c>
      <c r="H24" s="3" t="s">
        <v>611</v>
      </c>
      <c r="I24" s="3" t="s">
        <v>639</v>
      </c>
      <c r="J24" s="4" t="s">
        <v>670</v>
      </c>
      <c r="K24" s="4" t="s">
        <v>671</v>
      </c>
      <c r="L24" s="4" t="s">
        <v>85</v>
      </c>
      <c r="M24" s="4" t="s">
        <v>847</v>
      </c>
      <c r="N24" s="4" t="s">
        <v>102</v>
      </c>
      <c r="T24" s="6" t="s">
        <v>104</v>
      </c>
      <c r="U24" s="6" t="s">
        <v>105</v>
      </c>
      <c r="V24" s="6" t="s">
        <v>739</v>
      </c>
      <c r="X24" s="6" t="s">
        <v>685</v>
      </c>
      <c r="Z24" s="6" t="s">
        <v>859</v>
      </c>
      <c r="AC24" s="6" t="s">
        <v>90</v>
      </c>
      <c r="AF24" s="7" t="s">
        <v>106</v>
      </c>
      <c r="AN24" s="9" t="s">
        <v>116</v>
      </c>
      <c r="AP24" s="2">
        <v>1</v>
      </c>
      <c r="AQ24" s="2">
        <v>0</v>
      </c>
      <c r="AR24" s="2">
        <v>0</v>
      </c>
      <c r="AS24" s="2">
        <v>0</v>
      </c>
      <c r="AT24" s="2">
        <v>1</v>
      </c>
      <c r="AU24" s="2">
        <v>0</v>
      </c>
      <c r="AV24" s="2">
        <v>1</v>
      </c>
      <c r="AW24" s="2">
        <v>0</v>
      </c>
      <c r="AX24" s="2">
        <v>0</v>
      </c>
      <c r="AY24" s="2">
        <v>0</v>
      </c>
      <c r="AZ24" s="2">
        <v>1</v>
      </c>
      <c r="BA24" s="9" t="s">
        <v>168</v>
      </c>
      <c r="BB24" s="9" t="s">
        <v>169</v>
      </c>
    </row>
    <row r="25" spans="1:56" ht="27.5" customHeight="1" x14ac:dyDescent="0.35">
      <c r="A25" s="2" t="s">
        <v>770</v>
      </c>
      <c r="B25" s="2" t="s">
        <v>668</v>
      </c>
      <c r="C25" s="11">
        <v>45163</v>
      </c>
      <c r="D25" s="3" t="s">
        <v>674</v>
      </c>
      <c r="E25" s="3" t="s">
        <v>38</v>
      </c>
      <c r="F25" s="3" t="s">
        <v>682</v>
      </c>
      <c r="G25" s="3" t="s">
        <v>325</v>
      </c>
      <c r="H25" s="3" t="s">
        <v>334</v>
      </c>
      <c r="I25" s="3" t="s">
        <v>634</v>
      </c>
      <c r="J25" s="4" t="s">
        <v>670</v>
      </c>
      <c r="K25" s="4" t="s">
        <v>671</v>
      </c>
      <c r="L25" s="4" t="s">
        <v>84</v>
      </c>
      <c r="M25" s="4" t="s">
        <v>848</v>
      </c>
      <c r="N25" s="4" t="s">
        <v>40</v>
      </c>
      <c r="O25" s="5" t="s">
        <v>672</v>
      </c>
      <c r="P25" s="5" t="s">
        <v>673</v>
      </c>
      <c r="Q25" s="5" t="s">
        <v>851</v>
      </c>
      <c r="R25" s="5" t="s">
        <v>855</v>
      </c>
      <c r="S25" s="5" t="s">
        <v>338</v>
      </c>
      <c r="T25" s="6" t="s">
        <v>730</v>
      </c>
      <c r="U25" s="6" t="s">
        <v>105</v>
      </c>
      <c r="V25" s="6" t="s">
        <v>683</v>
      </c>
      <c r="X25" s="6" t="s">
        <v>685</v>
      </c>
      <c r="Y25" s="6" t="s">
        <v>38</v>
      </c>
      <c r="AB25" s="6" t="s">
        <v>865</v>
      </c>
      <c r="AC25" s="6" t="s">
        <v>864</v>
      </c>
      <c r="AD25" s="7" t="s">
        <v>337</v>
      </c>
      <c r="AE25" s="7" t="s">
        <v>751</v>
      </c>
      <c r="AF25" s="7" t="s">
        <v>332</v>
      </c>
      <c r="AP25" s="2">
        <v>1</v>
      </c>
      <c r="AQ25" s="2">
        <v>0</v>
      </c>
      <c r="AR25" s="2">
        <v>0</v>
      </c>
      <c r="AS25" s="2">
        <v>0</v>
      </c>
      <c r="AT25" s="2">
        <v>1</v>
      </c>
      <c r="AU25" s="2">
        <v>0</v>
      </c>
      <c r="AV25" s="2">
        <v>0</v>
      </c>
      <c r="AW25" s="2">
        <v>0</v>
      </c>
      <c r="AX25" s="2">
        <v>0</v>
      </c>
      <c r="AY25" s="2">
        <v>0</v>
      </c>
      <c r="AZ25" s="2">
        <v>1</v>
      </c>
      <c r="BA25" s="9" t="s">
        <v>335</v>
      </c>
      <c r="BB25" s="9" t="s">
        <v>336</v>
      </c>
    </row>
    <row r="26" spans="1:56" ht="27.5" customHeight="1" x14ac:dyDescent="0.35">
      <c r="A26" s="2" t="s">
        <v>771</v>
      </c>
      <c r="B26" s="2" t="s">
        <v>668</v>
      </c>
      <c r="C26" s="11">
        <v>45163</v>
      </c>
      <c r="D26" s="3" t="s">
        <v>674</v>
      </c>
      <c r="E26" s="3" t="s">
        <v>18</v>
      </c>
      <c r="F26" s="3" t="s">
        <v>61</v>
      </c>
      <c r="G26" s="3" t="s">
        <v>268</v>
      </c>
      <c r="H26" s="3" t="s">
        <v>611</v>
      </c>
      <c r="I26" s="3" t="s">
        <v>639</v>
      </c>
      <c r="J26" s="4" t="s">
        <v>670</v>
      </c>
      <c r="K26" s="4" t="s">
        <v>671</v>
      </c>
      <c r="L26" s="4" t="s">
        <v>85</v>
      </c>
      <c r="M26" s="4" t="s">
        <v>847</v>
      </c>
      <c r="N26" s="4" t="s">
        <v>102</v>
      </c>
      <c r="T26" s="6" t="s">
        <v>104</v>
      </c>
      <c r="U26" s="6" t="s">
        <v>105</v>
      </c>
      <c r="V26" s="6" t="s">
        <v>739</v>
      </c>
      <c r="X26" s="6" t="s">
        <v>685</v>
      </c>
      <c r="Z26" s="6" t="s">
        <v>859</v>
      </c>
      <c r="AC26" s="6" t="s">
        <v>90</v>
      </c>
      <c r="AF26" s="7" t="s">
        <v>106</v>
      </c>
      <c r="AN26" s="9" t="s">
        <v>116</v>
      </c>
      <c r="AP26" s="2">
        <v>1</v>
      </c>
      <c r="AQ26" s="2">
        <v>0</v>
      </c>
      <c r="AR26" s="2">
        <v>0</v>
      </c>
      <c r="AS26" s="2">
        <v>0</v>
      </c>
      <c r="AT26" s="2">
        <v>1</v>
      </c>
      <c r="AU26" s="2">
        <v>0</v>
      </c>
      <c r="AV26" s="2">
        <v>1</v>
      </c>
      <c r="AW26" s="2">
        <v>0</v>
      </c>
      <c r="AX26" s="2">
        <v>0</v>
      </c>
      <c r="AY26" s="2">
        <v>0</v>
      </c>
      <c r="AZ26" s="2">
        <v>1</v>
      </c>
      <c r="BA26" s="9" t="s">
        <v>168</v>
      </c>
      <c r="BB26" s="9" t="s">
        <v>169</v>
      </c>
    </row>
    <row r="27" spans="1:56" ht="27.5" customHeight="1" x14ac:dyDescent="0.35">
      <c r="A27" s="2" t="s">
        <v>70</v>
      </c>
      <c r="B27" s="2" t="s">
        <v>668</v>
      </c>
      <c r="C27" s="11">
        <v>45164</v>
      </c>
      <c r="D27" s="3" t="s">
        <v>674</v>
      </c>
      <c r="E27" s="3" t="s">
        <v>38</v>
      </c>
      <c r="F27" s="3" t="s">
        <v>682</v>
      </c>
      <c r="G27" s="3" t="s">
        <v>325</v>
      </c>
      <c r="H27" s="3" t="s">
        <v>334</v>
      </c>
      <c r="I27" s="3" t="s">
        <v>634</v>
      </c>
      <c r="J27" s="4" t="s">
        <v>670</v>
      </c>
      <c r="K27" s="4" t="s">
        <v>671</v>
      </c>
      <c r="L27" s="4" t="s">
        <v>84</v>
      </c>
      <c r="M27" s="4" t="s">
        <v>848</v>
      </c>
      <c r="N27" s="4" t="s">
        <v>40</v>
      </c>
      <c r="O27" s="5" t="s">
        <v>672</v>
      </c>
      <c r="P27" s="5" t="s">
        <v>673</v>
      </c>
      <c r="Q27" s="5" t="s">
        <v>851</v>
      </c>
      <c r="R27" s="5" t="s">
        <v>855</v>
      </c>
      <c r="S27" s="5" t="s">
        <v>338</v>
      </c>
      <c r="T27" s="6" t="s">
        <v>730</v>
      </c>
      <c r="U27" s="6" t="s">
        <v>105</v>
      </c>
      <c r="V27" s="6" t="s">
        <v>683</v>
      </c>
      <c r="X27" s="6" t="s">
        <v>685</v>
      </c>
      <c r="Y27" s="6" t="s">
        <v>38</v>
      </c>
      <c r="AB27" s="6" t="s">
        <v>865</v>
      </c>
      <c r="AC27" s="6" t="s">
        <v>864</v>
      </c>
      <c r="AD27" s="7" t="s">
        <v>337</v>
      </c>
      <c r="AE27" s="7" t="s">
        <v>751</v>
      </c>
      <c r="AF27" s="7" t="s">
        <v>332</v>
      </c>
      <c r="AO27" s="9" t="s">
        <v>333</v>
      </c>
      <c r="AP27" s="2">
        <v>1</v>
      </c>
      <c r="AQ27" s="2">
        <v>0</v>
      </c>
      <c r="AR27" s="2">
        <v>0</v>
      </c>
      <c r="AS27" s="2">
        <v>0</v>
      </c>
      <c r="AT27" s="2">
        <v>1</v>
      </c>
      <c r="AU27" s="2">
        <v>0</v>
      </c>
      <c r="AV27" s="2">
        <v>0</v>
      </c>
      <c r="AW27" s="2">
        <v>0</v>
      </c>
      <c r="AX27" s="2">
        <v>0</v>
      </c>
      <c r="AY27" s="2">
        <v>0</v>
      </c>
      <c r="AZ27" s="2">
        <v>1</v>
      </c>
      <c r="BA27" s="9" t="s">
        <v>335</v>
      </c>
      <c r="BB27" s="9" t="s">
        <v>336</v>
      </c>
    </row>
    <row r="28" spans="1:56" ht="27.5" customHeight="1" x14ac:dyDescent="0.35">
      <c r="A28" s="2" t="s">
        <v>772</v>
      </c>
      <c r="B28" s="2" t="s">
        <v>668</v>
      </c>
      <c r="C28" s="11">
        <v>45164</v>
      </c>
      <c r="D28" s="3" t="s">
        <v>674</v>
      </c>
      <c r="E28" s="3" t="s">
        <v>18</v>
      </c>
      <c r="F28" s="3" t="s">
        <v>61</v>
      </c>
      <c r="G28" s="3" t="s">
        <v>268</v>
      </c>
      <c r="H28" s="3" t="s">
        <v>611</v>
      </c>
      <c r="I28" s="3" t="s">
        <v>639</v>
      </c>
      <c r="J28" s="4" t="s">
        <v>670</v>
      </c>
      <c r="K28" s="4" t="s">
        <v>671</v>
      </c>
      <c r="L28" s="4" t="s">
        <v>85</v>
      </c>
      <c r="M28" s="4" t="s">
        <v>847</v>
      </c>
      <c r="N28" s="4" t="s">
        <v>102</v>
      </c>
      <c r="T28" s="6" t="s">
        <v>104</v>
      </c>
      <c r="U28" s="6" t="s">
        <v>105</v>
      </c>
      <c r="V28" s="6" t="s">
        <v>739</v>
      </c>
      <c r="X28" s="6" t="s">
        <v>685</v>
      </c>
      <c r="Z28" s="6" t="s">
        <v>859</v>
      </c>
      <c r="AC28" s="6" t="s">
        <v>90</v>
      </c>
      <c r="AF28" s="7" t="s">
        <v>106</v>
      </c>
      <c r="AN28" s="9" t="s">
        <v>116</v>
      </c>
      <c r="AP28" s="2">
        <v>1</v>
      </c>
      <c r="AQ28" s="2">
        <v>0</v>
      </c>
      <c r="AR28" s="2">
        <v>0</v>
      </c>
      <c r="AS28" s="2">
        <v>0</v>
      </c>
      <c r="AT28" s="2">
        <v>1</v>
      </c>
      <c r="AU28" s="2">
        <v>0</v>
      </c>
      <c r="AV28" s="2">
        <v>1</v>
      </c>
      <c r="AW28" s="2">
        <v>0</v>
      </c>
      <c r="AX28" s="2">
        <v>0</v>
      </c>
      <c r="AY28" s="2">
        <v>0</v>
      </c>
      <c r="AZ28" s="2">
        <v>1</v>
      </c>
      <c r="BA28" s="9" t="s">
        <v>168</v>
      </c>
      <c r="BB28" s="9" t="s">
        <v>169</v>
      </c>
    </row>
    <row r="29" spans="1:56" ht="27.5" customHeight="1" x14ac:dyDescent="0.35">
      <c r="A29" s="2" t="s">
        <v>773</v>
      </c>
      <c r="B29" s="2" t="s">
        <v>668</v>
      </c>
      <c r="C29" s="11">
        <v>45165</v>
      </c>
      <c r="D29" s="3" t="s">
        <v>674</v>
      </c>
      <c r="E29" s="3" t="s">
        <v>18</v>
      </c>
      <c r="F29" s="3" t="s">
        <v>61</v>
      </c>
      <c r="G29" s="3" t="s">
        <v>268</v>
      </c>
      <c r="H29" s="3" t="s">
        <v>611</v>
      </c>
      <c r="I29" s="3" t="s">
        <v>639</v>
      </c>
      <c r="J29" s="4" t="s">
        <v>670</v>
      </c>
      <c r="K29" s="4" t="s">
        <v>671</v>
      </c>
      <c r="L29" s="4" t="s">
        <v>85</v>
      </c>
      <c r="M29" s="4" t="s">
        <v>847</v>
      </c>
      <c r="N29" s="4" t="s">
        <v>102</v>
      </c>
      <c r="T29" s="6" t="s">
        <v>104</v>
      </c>
      <c r="U29" s="6" t="s">
        <v>105</v>
      </c>
      <c r="V29" s="6" t="s">
        <v>739</v>
      </c>
      <c r="X29" s="6" t="s">
        <v>685</v>
      </c>
      <c r="Z29" s="6" t="s">
        <v>859</v>
      </c>
      <c r="AC29" s="6" t="s">
        <v>90</v>
      </c>
      <c r="AF29" s="7" t="s">
        <v>106</v>
      </c>
      <c r="AN29" s="9" t="s">
        <v>116</v>
      </c>
      <c r="AP29" s="2">
        <v>1</v>
      </c>
      <c r="AQ29" s="2">
        <v>0</v>
      </c>
      <c r="AR29" s="2">
        <v>0</v>
      </c>
      <c r="AS29" s="2">
        <v>0</v>
      </c>
      <c r="AT29" s="2">
        <v>1</v>
      </c>
      <c r="AU29" s="2">
        <v>0</v>
      </c>
      <c r="AV29" s="2">
        <v>1</v>
      </c>
      <c r="AW29" s="2">
        <v>0</v>
      </c>
      <c r="AX29" s="2">
        <v>0</v>
      </c>
      <c r="AY29" s="2">
        <v>0</v>
      </c>
      <c r="AZ29" s="2">
        <v>1</v>
      </c>
      <c r="BA29" s="9" t="s">
        <v>168</v>
      </c>
      <c r="BB29" s="9" t="s">
        <v>169</v>
      </c>
    </row>
    <row r="30" spans="1:56" ht="27.5" customHeight="1" x14ac:dyDescent="0.35">
      <c r="A30" s="2" t="s">
        <v>774</v>
      </c>
      <c r="B30" s="2" t="s">
        <v>668</v>
      </c>
      <c r="C30" s="11">
        <v>45166</v>
      </c>
      <c r="D30" s="3" t="s">
        <v>674</v>
      </c>
      <c r="E30" s="3" t="s">
        <v>18</v>
      </c>
      <c r="F30" s="3" t="s">
        <v>61</v>
      </c>
      <c r="G30" s="3" t="s">
        <v>268</v>
      </c>
      <c r="H30" s="3" t="s">
        <v>611</v>
      </c>
      <c r="I30" s="3" t="s">
        <v>639</v>
      </c>
      <c r="J30" s="4" t="s">
        <v>670</v>
      </c>
      <c r="K30" s="4" t="s">
        <v>671</v>
      </c>
      <c r="L30" s="4" t="s">
        <v>85</v>
      </c>
      <c r="M30" s="4" t="s">
        <v>847</v>
      </c>
      <c r="N30" s="4" t="s">
        <v>102</v>
      </c>
      <c r="T30" s="6" t="s">
        <v>104</v>
      </c>
      <c r="U30" s="6" t="s">
        <v>105</v>
      </c>
      <c r="V30" s="6" t="s">
        <v>739</v>
      </c>
      <c r="X30" s="6" t="s">
        <v>685</v>
      </c>
      <c r="Z30" s="6" t="s">
        <v>859</v>
      </c>
      <c r="AC30" s="6" t="s">
        <v>90</v>
      </c>
      <c r="AF30" s="7" t="s">
        <v>106</v>
      </c>
      <c r="AN30" s="9" t="s">
        <v>116</v>
      </c>
      <c r="AP30" s="2">
        <v>1</v>
      </c>
      <c r="AQ30" s="2">
        <v>0</v>
      </c>
      <c r="AR30" s="2">
        <v>0</v>
      </c>
      <c r="AS30" s="2">
        <v>0</v>
      </c>
      <c r="AT30" s="2">
        <v>1</v>
      </c>
      <c r="AU30" s="2">
        <v>0</v>
      </c>
      <c r="AV30" s="2">
        <v>1</v>
      </c>
      <c r="AW30" s="2">
        <v>0</v>
      </c>
      <c r="AX30" s="2">
        <v>0</v>
      </c>
      <c r="AY30" s="2">
        <v>0</v>
      </c>
      <c r="AZ30" s="2">
        <v>1</v>
      </c>
      <c r="BA30" s="9" t="s">
        <v>168</v>
      </c>
      <c r="BB30" s="9" t="s">
        <v>169</v>
      </c>
    </row>
    <row r="31" spans="1:56" ht="27.5" customHeight="1" x14ac:dyDescent="0.35">
      <c r="A31" s="2" t="s">
        <v>71</v>
      </c>
      <c r="B31" s="2" t="s">
        <v>668</v>
      </c>
      <c r="C31" s="11">
        <v>45166</v>
      </c>
      <c r="D31" s="3" t="s">
        <v>674</v>
      </c>
      <c r="E31" s="3" t="s">
        <v>37</v>
      </c>
      <c r="F31" s="3" t="s">
        <v>681</v>
      </c>
      <c r="G31" s="3" t="s">
        <v>94</v>
      </c>
      <c r="H31" s="3" t="s">
        <v>537</v>
      </c>
      <c r="J31" s="4" t="s">
        <v>670</v>
      </c>
      <c r="K31" s="4" t="s">
        <v>671</v>
      </c>
      <c r="L31" s="4" t="s">
        <v>84</v>
      </c>
      <c r="M31" s="4" t="s">
        <v>848</v>
      </c>
      <c r="N31" s="4" t="s">
        <v>119</v>
      </c>
      <c r="T31" s="6" t="s">
        <v>689</v>
      </c>
      <c r="U31" s="6" t="s">
        <v>105</v>
      </c>
      <c r="V31" s="6" t="s">
        <v>683</v>
      </c>
      <c r="X31" s="6" t="s">
        <v>685</v>
      </c>
      <c r="AC31" s="6" t="s">
        <v>864</v>
      </c>
      <c r="AF31" s="7" t="s">
        <v>124</v>
      </c>
      <c r="AN31" s="9" t="s">
        <v>538</v>
      </c>
      <c r="AP31" s="2">
        <v>1</v>
      </c>
      <c r="AQ31" s="2">
        <v>0</v>
      </c>
      <c r="AR31" s="2">
        <v>0</v>
      </c>
      <c r="AS31" s="2">
        <v>0</v>
      </c>
      <c r="AT31" s="2">
        <v>1</v>
      </c>
      <c r="AU31" s="2">
        <v>0</v>
      </c>
      <c r="AV31" s="2">
        <v>0</v>
      </c>
      <c r="AW31" s="2">
        <v>0</v>
      </c>
      <c r="AX31" s="2">
        <v>0</v>
      </c>
      <c r="AY31" s="2">
        <v>0</v>
      </c>
      <c r="AZ31" s="2">
        <v>1</v>
      </c>
      <c r="BA31" s="9" t="s">
        <v>588</v>
      </c>
      <c r="BB31" s="9" t="s">
        <v>176</v>
      </c>
      <c r="BC31" s="9" t="s">
        <v>532</v>
      </c>
    </row>
    <row r="32" spans="1:56" ht="27.5" customHeight="1" x14ac:dyDescent="0.35">
      <c r="A32" s="2" t="s">
        <v>775</v>
      </c>
      <c r="B32" s="2" t="s">
        <v>668</v>
      </c>
      <c r="C32" s="11">
        <v>45167</v>
      </c>
      <c r="D32" s="3" t="s">
        <v>674</v>
      </c>
      <c r="E32" s="3" t="s">
        <v>18</v>
      </c>
      <c r="F32" s="3" t="s">
        <v>61</v>
      </c>
      <c r="G32" s="3" t="s">
        <v>268</v>
      </c>
      <c r="H32" s="3" t="s">
        <v>611</v>
      </c>
      <c r="I32" s="3" t="s">
        <v>639</v>
      </c>
      <c r="J32" s="4" t="s">
        <v>670</v>
      </c>
      <c r="K32" s="4" t="s">
        <v>671</v>
      </c>
      <c r="L32" s="4" t="s">
        <v>85</v>
      </c>
      <c r="M32" s="4" t="s">
        <v>847</v>
      </c>
      <c r="N32" s="4" t="s">
        <v>102</v>
      </c>
      <c r="T32" s="6" t="s">
        <v>104</v>
      </c>
      <c r="U32" s="6" t="s">
        <v>105</v>
      </c>
      <c r="V32" s="6" t="s">
        <v>739</v>
      </c>
      <c r="X32" s="6" t="s">
        <v>685</v>
      </c>
      <c r="Z32" s="6" t="s">
        <v>859</v>
      </c>
      <c r="AC32" s="6" t="s">
        <v>90</v>
      </c>
      <c r="AF32" s="7" t="s">
        <v>106</v>
      </c>
      <c r="AN32" s="9" t="s">
        <v>116</v>
      </c>
      <c r="AP32" s="2">
        <v>1</v>
      </c>
      <c r="AQ32" s="2">
        <v>0</v>
      </c>
      <c r="AR32" s="2">
        <v>0</v>
      </c>
      <c r="AS32" s="2">
        <v>0</v>
      </c>
      <c r="AT32" s="2">
        <v>1</v>
      </c>
      <c r="AU32" s="2">
        <v>0</v>
      </c>
      <c r="AV32" s="2">
        <v>1</v>
      </c>
      <c r="AW32" s="2">
        <v>0</v>
      </c>
      <c r="AX32" s="2">
        <v>0</v>
      </c>
      <c r="AY32" s="2">
        <v>0</v>
      </c>
      <c r="AZ32" s="2">
        <v>1</v>
      </c>
      <c r="BA32" s="9" t="s">
        <v>168</v>
      </c>
      <c r="BB32" s="9" t="s">
        <v>169</v>
      </c>
    </row>
    <row r="33" spans="1:57" ht="27.5" customHeight="1" x14ac:dyDescent="0.35">
      <c r="A33" s="2" t="s">
        <v>776</v>
      </c>
      <c r="B33" s="2" t="s">
        <v>668</v>
      </c>
      <c r="C33" s="11">
        <v>45167</v>
      </c>
      <c r="D33" s="3" t="s">
        <v>674</v>
      </c>
      <c r="E33" s="3" t="s">
        <v>22</v>
      </c>
      <c r="F33" s="3" t="s">
        <v>681</v>
      </c>
      <c r="G33" s="3" t="s">
        <v>530</v>
      </c>
      <c r="H33" s="3" t="s">
        <v>531</v>
      </c>
      <c r="J33" s="4" t="s">
        <v>670</v>
      </c>
      <c r="K33" s="4" t="s">
        <v>671</v>
      </c>
      <c r="L33" s="4" t="s">
        <v>84</v>
      </c>
      <c r="M33" s="4" t="s">
        <v>848</v>
      </c>
      <c r="N33" s="4" t="s">
        <v>368</v>
      </c>
      <c r="T33" s="6" t="s">
        <v>535</v>
      </c>
      <c r="U33" s="6" t="s">
        <v>105</v>
      </c>
      <c r="V33" s="6" t="s">
        <v>683</v>
      </c>
      <c r="X33" s="6" t="s">
        <v>685</v>
      </c>
      <c r="AC33" s="6" t="s">
        <v>864</v>
      </c>
      <c r="AF33" s="7" t="s">
        <v>536</v>
      </c>
      <c r="AN33" s="9" t="s">
        <v>534</v>
      </c>
      <c r="AP33" s="2">
        <v>1</v>
      </c>
      <c r="AQ33" s="2">
        <v>0</v>
      </c>
      <c r="AR33" s="2">
        <v>0</v>
      </c>
      <c r="AS33" s="2">
        <v>0</v>
      </c>
      <c r="AT33" s="2">
        <v>1</v>
      </c>
      <c r="AU33" s="2">
        <v>0</v>
      </c>
      <c r="AV33" s="2">
        <v>0</v>
      </c>
      <c r="AW33" s="2">
        <v>0</v>
      </c>
      <c r="AX33" s="2">
        <v>0</v>
      </c>
      <c r="AY33" s="2">
        <v>0</v>
      </c>
      <c r="AZ33" s="2">
        <v>1</v>
      </c>
      <c r="BA33" s="9" t="s">
        <v>533</v>
      </c>
      <c r="BB33" s="9" t="s">
        <v>532</v>
      </c>
    </row>
    <row r="34" spans="1:57" ht="27.5" customHeight="1" x14ac:dyDescent="0.35">
      <c r="A34" s="2" t="s">
        <v>72</v>
      </c>
      <c r="B34" s="2" t="s">
        <v>668</v>
      </c>
      <c r="C34" s="11">
        <v>45168</v>
      </c>
      <c r="D34" s="3" t="s">
        <v>674</v>
      </c>
      <c r="E34" s="3" t="s">
        <v>11</v>
      </c>
      <c r="F34" s="3" t="s">
        <v>61</v>
      </c>
      <c r="G34" s="3" t="s">
        <v>267</v>
      </c>
      <c r="H34" s="3" t="s">
        <v>339</v>
      </c>
      <c r="I34" s="3" t="s">
        <v>636</v>
      </c>
      <c r="J34" s="4" t="s">
        <v>670</v>
      </c>
      <c r="K34" s="4" t="s">
        <v>671</v>
      </c>
      <c r="L34" s="4" t="s">
        <v>631</v>
      </c>
      <c r="M34" s="4" t="s">
        <v>847</v>
      </c>
      <c r="N34" s="4" t="s">
        <v>311</v>
      </c>
      <c r="T34" s="6" t="s">
        <v>719</v>
      </c>
      <c r="U34" s="6" t="s">
        <v>105</v>
      </c>
      <c r="V34" s="6" t="s">
        <v>739</v>
      </c>
      <c r="X34" s="6" t="s">
        <v>685</v>
      </c>
      <c r="AC34" s="6" t="s">
        <v>864</v>
      </c>
      <c r="AF34" s="7" t="s">
        <v>351</v>
      </c>
      <c r="AN34" s="9" t="s">
        <v>340</v>
      </c>
      <c r="AP34" s="2">
        <v>1</v>
      </c>
      <c r="AQ34" s="2">
        <v>0</v>
      </c>
      <c r="AR34" s="2">
        <v>0</v>
      </c>
      <c r="AS34" s="2">
        <v>0</v>
      </c>
      <c r="AT34" s="2">
        <v>1</v>
      </c>
      <c r="AU34" s="2">
        <v>0</v>
      </c>
      <c r="AV34" s="2">
        <v>0</v>
      </c>
      <c r="AW34" s="2">
        <v>0</v>
      </c>
      <c r="AX34" s="2">
        <v>0</v>
      </c>
      <c r="AY34" s="2">
        <v>0</v>
      </c>
      <c r="AZ34" s="2">
        <v>1</v>
      </c>
      <c r="BA34" s="9" t="s">
        <v>342</v>
      </c>
      <c r="BB34" s="9" t="s">
        <v>343</v>
      </c>
    </row>
    <row r="35" spans="1:57" ht="27.5" customHeight="1" x14ac:dyDescent="0.35">
      <c r="A35" s="2" t="s">
        <v>777</v>
      </c>
      <c r="B35" s="2" t="s">
        <v>668</v>
      </c>
      <c r="C35" s="11">
        <v>45168</v>
      </c>
      <c r="D35" s="3" t="s">
        <v>674</v>
      </c>
      <c r="E35" s="3" t="s">
        <v>18</v>
      </c>
      <c r="F35" s="3" t="s">
        <v>61</v>
      </c>
      <c r="G35" s="3" t="s">
        <v>268</v>
      </c>
      <c r="H35" s="3" t="s">
        <v>611</v>
      </c>
      <c r="I35" s="3" t="s">
        <v>639</v>
      </c>
      <c r="J35" s="4" t="s">
        <v>670</v>
      </c>
      <c r="K35" s="4" t="s">
        <v>671</v>
      </c>
      <c r="L35" s="4" t="s">
        <v>85</v>
      </c>
      <c r="M35" s="4" t="s">
        <v>847</v>
      </c>
      <c r="N35" s="4" t="s">
        <v>102</v>
      </c>
      <c r="T35" s="6" t="s">
        <v>104</v>
      </c>
      <c r="U35" s="6" t="s">
        <v>105</v>
      </c>
      <c r="V35" s="6" t="s">
        <v>739</v>
      </c>
      <c r="X35" s="6" t="s">
        <v>685</v>
      </c>
      <c r="Z35" s="6" t="s">
        <v>859</v>
      </c>
      <c r="AC35" s="6" t="s">
        <v>90</v>
      </c>
      <c r="AF35" s="7" t="s">
        <v>106</v>
      </c>
      <c r="AN35" s="9" t="s">
        <v>116</v>
      </c>
      <c r="AP35" s="2">
        <v>1</v>
      </c>
      <c r="AQ35" s="2">
        <v>0</v>
      </c>
      <c r="AR35" s="2">
        <v>0</v>
      </c>
      <c r="AS35" s="2">
        <v>0</v>
      </c>
      <c r="AT35" s="2">
        <v>1</v>
      </c>
      <c r="AU35" s="2">
        <v>0</v>
      </c>
      <c r="AV35" s="2">
        <v>1</v>
      </c>
      <c r="AW35" s="2">
        <v>0</v>
      </c>
      <c r="AX35" s="2">
        <v>0</v>
      </c>
      <c r="AY35" s="2">
        <v>0</v>
      </c>
      <c r="AZ35" s="2">
        <v>1</v>
      </c>
      <c r="BA35" s="9" t="s">
        <v>168</v>
      </c>
      <c r="BB35" s="9" t="s">
        <v>169</v>
      </c>
    </row>
    <row r="36" spans="1:57" ht="27.5" customHeight="1" x14ac:dyDescent="0.35">
      <c r="A36" s="2" t="s">
        <v>778</v>
      </c>
      <c r="B36" s="2" t="s">
        <v>668</v>
      </c>
      <c r="C36" s="11">
        <v>45169</v>
      </c>
      <c r="D36" s="3" t="s">
        <v>674</v>
      </c>
      <c r="E36" s="3" t="s">
        <v>11</v>
      </c>
      <c r="F36" s="3" t="s">
        <v>61</v>
      </c>
      <c r="G36" s="3" t="s">
        <v>437</v>
      </c>
      <c r="H36" s="3" t="s">
        <v>591</v>
      </c>
      <c r="I36" s="3" t="s">
        <v>636</v>
      </c>
      <c r="J36" s="4" t="s">
        <v>670</v>
      </c>
      <c r="K36" s="4" t="s">
        <v>671</v>
      </c>
      <c r="L36" s="4" t="s">
        <v>85</v>
      </c>
      <c r="M36" s="4" t="s">
        <v>847</v>
      </c>
      <c r="N36" s="4" t="s">
        <v>344</v>
      </c>
      <c r="O36" s="5" t="s">
        <v>672</v>
      </c>
      <c r="P36" s="5" t="s">
        <v>673</v>
      </c>
      <c r="Q36" s="5" t="s">
        <v>853</v>
      </c>
      <c r="R36" s="5" t="s">
        <v>849</v>
      </c>
      <c r="S36" s="5" t="s">
        <v>642</v>
      </c>
      <c r="T36" s="6" t="s">
        <v>710</v>
      </c>
      <c r="U36" s="6" t="s">
        <v>733</v>
      </c>
      <c r="V36" s="6" t="s">
        <v>46</v>
      </c>
      <c r="X36" s="6" t="s">
        <v>685</v>
      </c>
      <c r="AC36" s="6" t="s">
        <v>864</v>
      </c>
      <c r="AD36" s="7" t="s">
        <v>354</v>
      </c>
      <c r="AE36" s="7" t="s">
        <v>752</v>
      </c>
      <c r="AF36" s="7" t="s">
        <v>341</v>
      </c>
      <c r="AN36" s="9" t="s">
        <v>345</v>
      </c>
      <c r="AO36" s="9" t="s">
        <v>355</v>
      </c>
      <c r="AP36" s="2">
        <v>1</v>
      </c>
      <c r="AQ36" s="2">
        <v>0</v>
      </c>
      <c r="AR36" s="2">
        <v>0</v>
      </c>
      <c r="AS36" s="2">
        <v>0</v>
      </c>
      <c r="AT36" s="2">
        <v>1</v>
      </c>
      <c r="AU36" s="2">
        <v>0</v>
      </c>
      <c r="AV36" s="2">
        <v>0</v>
      </c>
      <c r="AW36" s="2">
        <v>0</v>
      </c>
      <c r="AX36" s="2">
        <v>0</v>
      </c>
      <c r="AY36" s="2">
        <v>0</v>
      </c>
      <c r="AZ36" s="2">
        <v>1</v>
      </c>
      <c r="BA36" s="9" t="s">
        <v>346</v>
      </c>
      <c r="BB36" s="9" t="s">
        <v>347</v>
      </c>
      <c r="BC36" s="9" t="s">
        <v>356</v>
      </c>
      <c r="BD36" s="9" t="s">
        <v>508</v>
      </c>
    </row>
    <row r="37" spans="1:57" ht="27.5" customHeight="1" x14ac:dyDescent="0.35">
      <c r="A37" s="2" t="s">
        <v>779</v>
      </c>
      <c r="B37" s="2" t="s">
        <v>668</v>
      </c>
      <c r="C37" s="11">
        <v>45171</v>
      </c>
      <c r="D37" s="3" t="s">
        <v>674</v>
      </c>
      <c r="E37" s="3" t="s">
        <v>11</v>
      </c>
      <c r="F37" s="3" t="s">
        <v>61</v>
      </c>
      <c r="G37" s="3" t="s">
        <v>437</v>
      </c>
      <c r="H37" s="3" t="s">
        <v>349</v>
      </c>
      <c r="I37" s="3" t="s">
        <v>636</v>
      </c>
      <c r="J37" s="4" t="s">
        <v>670</v>
      </c>
      <c r="K37" s="4" t="s">
        <v>671</v>
      </c>
      <c r="L37" s="4" t="s">
        <v>631</v>
      </c>
      <c r="M37" s="4" t="s">
        <v>847</v>
      </c>
      <c r="N37" s="4" t="s">
        <v>350</v>
      </c>
      <c r="T37" s="6" t="s">
        <v>711</v>
      </c>
      <c r="U37" s="6" t="s">
        <v>105</v>
      </c>
      <c r="V37" s="6" t="s">
        <v>739</v>
      </c>
      <c r="X37" s="6" t="s">
        <v>685</v>
      </c>
      <c r="AC37" s="6" t="s">
        <v>864</v>
      </c>
      <c r="AF37" s="7" t="s">
        <v>351</v>
      </c>
      <c r="AN37" s="9" t="s">
        <v>340</v>
      </c>
      <c r="AP37" s="2">
        <v>1</v>
      </c>
      <c r="AQ37" s="2">
        <v>0</v>
      </c>
      <c r="AR37" s="2">
        <v>0</v>
      </c>
      <c r="AS37" s="2">
        <v>0</v>
      </c>
      <c r="AT37" s="2">
        <v>1</v>
      </c>
      <c r="AU37" s="2">
        <v>0</v>
      </c>
      <c r="AV37" s="2">
        <v>0</v>
      </c>
      <c r="AW37" s="2">
        <v>0</v>
      </c>
      <c r="AX37" s="2">
        <v>0</v>
      </c>
      <c r="AY37" s="2">
        <v>0</v>
      </c>
      <c r="AZ37" s="2">
        <v>1</v>
      </c>
      <c r="BA37" s="9" t="s">
        <v>352</v>
      </c>
      <c r="BB37" s="9" t="s">
        <v>353</v>
      </c>
    </row>
    <row r="38" spans="1:57" ht="27.5" customHeight="1" x14ac:dyDescent="0.35">
      <c r="A38" s="2" t="s">
        <v>780</v>
      </c>
      <c r="B38" s="2" t="s">
        <v>668</v>
      </c>
      <c r="C38" s="11">
        <v>45179</v>
      </c>
      <c r="D38" s="3" t="s">
        <v>674</v>
      </c>
      <c r="E38" s="3" t="s">
        <v>11</v>
      </c>
      <c r="F38" s="3" t="s">
        <v>61</v>
      </c>
      <c r="G38" s="3" t="s">
        <v>267</v>
      </c>
      <c r="H38" s="3" t="s">
        <v>321</v>
      </c>
      <c r="I38" s="3" t="s">
        <v>639</v>
      </c>
      <c r="J38" s="4" t="s">
        <v>670</v>
      </c>
      <c r="K38" s="4" t="s">
        <v>671</v>
      </c>
      <c r="L38" s="4" t="s">
        <v>84</v>
      </c>
      <c r="M38" s="4" t="s">
        <v>848</v>
      </c>
      <c r="N38" s="4" t="s">
        <v>368</v>
      </c>
      <c r="T38" s="6" t="s">
        <v>722</v>
      </c>
      <c r="U38" s="6" t="s">
        <v>105</v>
      </c>
      <c r="V38" s="6" t="s">
        <v>739</v>
      </c>
      <c r="X38" s="6" t="s">
        <v>685</v>
      </c>
      <c r="Z38" s="6" t="s">
        <v>863</v>
      </c>
      <c r="AC38" s="6" t="s">
        <v>90</v>
      </c>
      <c r="AF38" s="7" t="s">
        <v>444</v>
      </c>
      <c r="AN38" s="9" t="s">
        <v>443</v>
      </c>
      <c r="AP38" s="2">
        <v>1</v>
      </c>
      <c r="AQ38" s="2">
        <v>0</v>
      </c>
      <c r="AR38" s="2">
        <v>0</v>
      </c>
      <c r="AS38" s="2">
        <v>0</v>
      </c>
      <c r="AT38" s="2">
        <v>1</v>
      </c>
      <c r="AU38" s="2">
        <v>0</v>
      </c>
      <c r="AV38" s="2">
        <v>1</v>
      </c>
      <c r="AW38" s="2">
        <v>0</v>
      </c>
      <c r="AX38" s="2">
        <v>0</v>
      </c>
      <c r="AY38" s="2">
        <v>0</v>
      </c>
      <c r="AZ38" s="2">
        <v>1</v>
      </c>
      <c r="BA38" s="9" t="s">
        <v>445</v>
      </c>
      <c r="BB38" s="9" t="s">
        <v>250</v>
      </c>
    </row>
    <row r="39" spans="1:57" ht="27.5" customHeight="1" x14ac:dyDescent="0.35">
      <c r="A39" s="2" t="s">
        <v>781</v>
      </c>
      <c r="B39" s="2" t="s">
        <v>668</v>
      </c>
      <c r="C39" s="11">
        <v>45181</v>
      </c>
      <c r="D39" s="3" t="s">
        <v>674</v>
      </c>
      <c r="E39" s="3" t="s">
        <v>27</v>
      </c>
      <c r="F39" s="3" t="s">
        <v>258</v>
      </c>
      <c r="G39" s="3" t="s">
        <v>676</v>
      </c>
      <c r="H39" s="3" t="s">
        <v>624</v>
      </c>
      <c r="J39" s="4" t="s">
        <v>670</v>
      </c>
      <c r="K39" s="4" t="s">
        <v>671</v>
      </c>
      <c r="L39" s="4" t="s">
        <v>84</v>
      </c>
      <c r="M39" s="4" t="s">
        <v>848</v>
      </c>
      <c r="N39" s="4" t="s">
        <v>125</v>
      </c>
      <c r="O39" s="5" t="s">
        <v>672</v>
      </c>
      <c r="P39" s="5" t="s">
        <v>673</v>
      </c>
      <c r="Q39" s="5" t="s">
        <v>852</v>
      </c>
      <c r="R39" s="5" t="s">
        <v>850</v>
      </c>
      <c r="S39" s="5" t="s">
        <v>645</v>
      </c>
      <c r="T39" s="6" t="s">
        <v>127</v>
      </c>
      <c r="U39" s="6" t="s">
        <v>105</v>
      </c>
      <c r="V39" s="6" t="s">
        <v>683</v>
      </c>
      <c r="X39" s="6" t="s">
        <v>685</v>
      </c>
      <c r="AC39" s="6" t="s">
        <v>864</v>
      </c>
      <c r="AD39" s="7" t="s">
        <v>646</v>
      </c>
      <c r="AE39" s="7" t="s">
        <v>753</v>
      </c>
      <c r="AF39" s="7" t="s">
        <v>646</v>
      </c>
      <c r="AN39" s="9" t="s">
        <v>126</v>
      </c>
      <c r="AP39" s="2">
        <v>1</v>
      </c>
      <c r="AQ39" s="2">
        <v>0</v>
      </c>
      <c r="AR39" s="2">
        <v>0</v>
      </c>
      <c r="AS39" s="2">
        <v>0</v>
      </c>
      <c r="AT39" s="2">
        <v>1</v>
      </c>
      <c r="AU39" s="2">
        <v>0</v>
      </c>
      <c r="AV39" s="2">
        <v>0</v>
      </c>
      <c r="AW39" s="2">
        <v>0</v>
      </c>
      <c r="AX39" s="2">
        <v>0</v>
      </c>
      <c r="AY39" s="2">
        <v>0</v>
      </c>
      <c r="AZ39" s="2">
        <v>1</v>
      </c>
      <c r="BA39" s="9" t="s">
        <v>177</v>
      </c>
      <c r="BB39" s="9" t="s">
        <v>178</v>
      </c>
    </row>
    <row r="40" spans="1:57" ht="27.5" customHeight="1" x14ac:dyDescent="0.35">
      <c r="A40" s="2" t="s">
        <v>782</v>
      </c>
      <c r="B40" s="2" t="s">
        <v>668</v>
      </c>
      <c r="C40" s="11">
        <v>45183</v>
      </c>
      <c r="D40" s="3" t="s">
        <v>674</v>
      </c>
      <c r="E40" s="3" t="s">
        <v>18</v>
      </c>
      <c r="F40" s="3" t="s">
        <v>61</v>
      </c>
      <c r="G40" s="3" t="s">
        <v>477</v>
      </c>
      <c r="H40" s="3" t="s">
        <v>590</v>
      </c>
      <c r="J40" s="4" t="s">
        <v>670</v>
      </c>
      <c r="K40" s="4" t="s">
        <v>671</v>
      </c>
      <c r="L40" s="4" t="s">
        <v>84</v>
      </c>
      <c r="M40" s="4" t="s">
        <v>848</v>
      </c>
      <c r="N40" s="4" t="s">
        <v>368</v>
      </c>
      <c r="T40" s="6" t="s">
        <v>705</v>
      </c>
      <c r="U40" s="6" t="s">
        <v>105</v>
      </c>
      <c r="V40" s="6" t="s">
        <v>739</v>
      </c>
      <c r="X40" s="6" t="s">
        <v>685</v>
      </c>
      <c r="AC40" s="6" t="s">
        <v>864</v>
      </c>
      <c r="AF40" s="7" t="s">
        <v>266</v>
      </c>
      <c r="AN40" s="9" t="s">
        <v>478</v>
      </c>
      <c r="AP40" s="2">
        <v>1</v>
      </c>
      <c r="AQ40" s="2">
        <v>0</v>
      </c>
      <c r="AR40" s="2">
        <v>0</v>
      </c>
      <c r="AS40" s="2">
        <v>0</v>
      </c>
      <c r="AT40" s="2">
        <v>1</v>
      </c>
      <c r="AU40" s="2">
        <v>0</v>
      </c>
      <c r="AV40" s="2">
        <v>0</v>
      </c>
      <c r="AW40" s="2">
        <v>0</v>
      </c>
      <c r="AX40" s="2">
        <v>0</v>
      </c>
      <c r="AY40" s="2">
        <v>0</v>
      </c>
      <c r="AZ40" s="2">
        <v>1</v>
      </c>
      <c r="BA40" s="9" t="s">
        <v>480</v>
      </c>
      <c r="BB40" s="9" t="s">
        <v>479</v>
      </c>
    </row>
    <row r="41" spans="1:57" ht="27.5" customHeight="1" x14ac:dyDescent="0.35">
      <c r="A41" s="2" t="s">
        <v>783</v>
      </c>
      <c r="B41" s="2" t="s">
        <v>668</v>
      </c>
      <c r="C41" s="11">
        <v>45183</v>
      </c>
      <c r="D41" s="3" t="s">
        <v>674</v>
      </c>
      <c r="E41" s="3" t="s">
        <v>11</v>
      </c>
      <c r="F41" s="3" t="s">
        <v>61</v>
      </c>
      <c r="G41" s="3" t="s">
        <v>299</v>
      </c>
      <c r="H41" s="3" t="s">
        <v>300</v>
      </c>
      <c r="I41" s="3" t="s">
        <v>635</v>
      </c>
      <c r="J41" s="4" t="s">
        <v>670</v>
      </c>
      <c r="K41" s="4" t="s">
        <v>671</v>
      </c>
      <c r="L41" s="4" t="s">
        <v>85</v>
      </c>
      <c r="M41" s="4" t="s">
        <v>845</v>
      </c>
      <c r="N41" s="4" t="s">
        <v>357</v>
      </c>
      <c r="T41" s="6" t="s">
        <v>727</v>
      </c>
      <c r="U41" s="6" t="s">
        <v>736</v>
      </c>
      <c r="V41" s="6" t="s">
        <v>739</v>
      </c>
      <c r="X41" s="6" t="s">
        <v>685</v>
      </c>
      <c r="AC41" s="6" t="s">
        <v>53</v>
      </c>
      <c r="AF41" s="7" t="s">
        <v>303</v>
      </c>
      <c r="AN41" s="9" t="s">
        <v>359</v>
      </c>
      <c r="AP41" s="2">
        <v>1</v>
      </c>
      <c r="AQ41" s="2">
        <v>0</v>
      </c>
      <c r="AR41" s="2">
        <v>0</v>
      </c>
      <c r="AS41" s="2">
        <v>0</v>
      </c>
      <c r="AT41" s="2">
        <v>0</v>
      </c>
      <c r="AU41" s="2">
        <v>0</v>
      </c>
      <c r="AV41" s="2">
        <v>0</v>
      </c>
      <c r="AW41" s="2">
        <v>0</v>
      </c>
      <c r="AX41" s="2">
        <v>0</v>
      </c>
      <c r="AY41" s="2">
        <v>0</v>
      </c>
      <c r="AZ41" s="2">
        <v>1</v>
      </c>
      <c r="BA41" s="9" t="s">
        <v>361</v>
      </c>
      <c r="BB41" s="9" t="s">
        <v>360</v>
      </c>
    </row>
    <row r="42" spans="1:57" ht="27.5" customHeight="1" x14ac:dyDescent="0.35">
      <c r="A42" s="2" t="s">
        <v>784</v>
      </c>
      <c r="B42" s="2" t="s">
        <v>668</v>
      </c>
      <c r="C42" s="11">
        <v>45186</v>
      </c>
      <c r="D42" s="3" t="s">
        <v>674</v>
      </c>
      <c r="E42" s="3" t="s">
        <v>11</v>
      </c>
      <c r="F42" s="3" t="s">
        <v>61</v>
      </c>
      <c r="G42" s="3" t="s">
        <v>299</v>
      </c>
      <c r="H42" s="3" t="s">
        <v>300</v>
      </c>
      <c r="J42" s="4" t="s">
        <v>670</v>
      </c>
      <c r="K42" s="4" t="s">
        <v>671</v>
      </c>
      <c r="L42" s="4" t="s">
        <v>85</v>
      </c>
      <c r="M42" s="4" t="s">
        <v>845</v>
      </c>
      <c r="N42" s="4" t="s">
        <v>357</v>
      </c>
      <c r="T42" s="6" t="s">
        <v>363</v>
      </c>
      <c r="U42" s="6" t="s">
        <v>105</v>
      </c>
      <c r="V42" s="6" t="s">
        <v>739</v>
      </c>
      <c r="X42" s="6" t="s">
        <v>685</v>
      </c>
      <c r="AC42" s="6" t="s">
        <v>53</v>
      </c>
      <c r="AF42" s="7" t="s">
        <v>303</v>
      </c>
      <c r="AN42" s="9" t="s">
        <v>362</v>
      </c>
      <c r="AP42" s="2">
        <v>1</v>
      </c>
      <c r="AQ42" s="2">
        <v>0</v>
      </c>
      <c r="AR42" s="2">
        <v>0</v>
      </c>
      <c r="AS42" s="2">
        <v>0</v>
      </c>
      <c r="AT42" s="2">
        <v>0</v>
      </c>
      <c r="AU42" s="2">
        <v>0</v>
      </c>
      <c r="AV42" s="2">
        <v>0</v>
      </c>
      <c r="AW42" s="2">
        <v>0</v>
      </c>
      <c r="AX42" s="2">
        <v>0</v>
      </c>
      <c r="AY42" s="2">
        <v>0</v>
      </c>
      <c r="AZ42" s="2">
        <v>1</v>
      </c>
      <c r="BA42" s="9" t="s">
        <v>365</v>
      </c>
      <c r="BB42" s="9" t="s">
        <v>364</v>
      </c>
    </row>
    <row r="43" spans="1:57" ht="27.5" customHeight="1" x14ac:dyDescent="0.35">
      <c r="A43" s="2" t="s">
        <v>73</v>
      </c>
      <c r="B43" s="2" t="s">
        <v>668</v>
      </c>
      <c r="C43" s="11">
        <v>45189</v>
      </c>
      <c r="D43" s="3" t="s">
        <v>674</v>
      </c>
      <c r="E43" s="3" t="s">
        <v>17</v>
      </c>
      <c r="F43" s="3" t="s">
        <v>60</v>
      </c>
      <c r="G43" s="3" t="s">
        <v>608</v>
      </c>
      <c r="H43" s="3" t="s">
        <v>373</v>
      </c>
      <c r="J43" s="4" t="s">
        <v>670</v>
      </c>
      <c r="K43" s="4" t="s">
        <v>671</v>
      </c>
      <c r="L43" s="4" t="s">
        <v>85</v>
      </c>
      <c r="M43" s="4" t="s">
        <v>847</v>
      </c>
      <c r="N43" s="4" t="s">
        <v>102</v>
      </c>
      <c r="O43" s="5" t="s">
        <v>672</v>
      </c>
      <c r="P43" s="5" t="s">
        <v>673</v>
      </c>
      <c r="Q43" s="5" t="s">
        <v>852</v>
      </c>
      <c r="R43" s="5" t="s">
        <v>850</v>
      </c>
      <c r="S43" s="5" t="s">
        <v>370</v>
      </c>
      <c r="T43" s="6" t="s">
        <v>129</v>
      </c>
      <c r="U43" s="6">
        <v>137</v>
      </c>
      <c r="V43" s="6" t="s">
        <v>683</v>
      </c>
      <c r="X43" s="6" t="s">
        <v>685</v>
      </c>
      <c r="AC43" s="6" t="s">
        <v>864</v>
      </c>
      <c r="AD43" s="7" t="s">
        <v>130</v>
      </c>
      <c r="AE43" s="7" t="s">
        <v>753</v>
      </c>
      <c r="AF43" s="7" t="s">
        <v>130</v>
      </c>
      <c r="AN43" s="9" t="s">
        <v>128</v>
      </c>
      <c r="AP43" s="2">
        <v>1</v>
      </c>
      <c r="AQ43" s="2">
        <v>0</v>
      </c>
      <c r="AR43" s="2">
        <v>0</v>
      </c>
      <c r="AS43" s="2">
        <v>0</v>
      </c>
      <c r="AT43" s="2">
        <v>1</v>
      </c>
      <c r="AU43" s="2">
        <v>0</v>
      </c>
      <c r="AV43" s="2">
        <v>0</v>
      </c>
      <c r="AW43" s="2">
        <v>0</v>
      </c>
      <c r="AX43" s="2">
        <v>0</v>
      </c>
      <c r="AY43" s="2">
        <v>0</v>
      </c>
      <c r="AZ43" s="2">
        <v>1</v>
      </c>
      <c r="BA43" s="9" t="s">
        <v>179</v>
      </c>
      <c r="BB43" s="9" t="s">
        <v>180</v>
      </c>
      <c r="BC43" s="9" t="s">
        <v>181</v>
      </c>
      <c r="BD43" s="9" t="s">
        <v>513</v>
      </c>
      <c r="BE43" s="9" t="s">
        <v>556</v>
      </c>
    </row>
    <row r="44" spans="1:57" ht="27.5" customHeight="1" x14ac:dyDescent="0.35">
      <c r="A44" s="2" t="s">
        <v>785</v>
      </c>
      <c r="B44" s="2" t="s">
        <v>668</v>
      </c>
      <c r="C44" s="11">
        <v>45190</v>
      </c>
      <c r="D44" s="3" t="s">
        <v>674</v>
      </c>
      <c r="E44" s="3" t="s">
        <v>17</v>
      </c>
      <c r="F44" s="3" t="s">
        <v>60</v>
      </c>
      <c r="G44" s="3" t="s">
        <v>608</v>
      </c>
      <c r="H44" s="3" t="s">
        <v>373</v>
      </c>
      <c r="J44" s="4" t="s">
        <v>670</v>
      </c>
      <c r="K44" s="4" t="s">
        <v>671</v>
      </c>
      <c r="L44" s="4" t="s">
        <v>85</v>
      </c>
      <c r="M44" s="4" t="s">
        <v>847</v>
      </c>
      <c r="N44" s="4" t="s">
        <v>102</v>
      </c>
      <c r="O44" s="5" t="s">
        <v>672</v>
      </c>
      <c r="P44" s="5" t="s">
        <v>673</v>
      </c>
      <c r="Q44" s="5" t="s">
        <v>852</v>
      </c>
      <c r="R44" s="5" t="s">
        <v>850</v>
      </c>
      <c r="S44" s="5" t="s">
        <v>370</v>
      </c>
      <c r="T44" s="6" t="s">
        <v>129</v>
      </c>
      <c r="U44" s="6">
        <v>137</v>
      </c>
      <c r="V44" s="6" t="s">
        <v>683</v>
      </c>
      <c r="X44" s="6" t="s">
        <v>685</v>
      </c>
      <c r="AC44" s="6" t="s">
        <v>864</v>
      </c>
      <c r="AD44" s="7" t="s">
        <v>130</v>
      </c>
      <c r="AE44" s="7" t="s">
        <v>753</v>
      </c>
      <c r="AF44" s="7" t="s">
        <v>130</v>
      </c>
      <c r="AN44" s="9" t="s">
        <v>128</v>
      </c>
      <c r="AP44" s="2">
        <v>1</v>
      </c>
      <c r="AQ44" s="2">
        <v>0</v>
      </c>
      <c r="AR44" s="2">
        <v>0</v>
      </c>
      <c r="AS44" s="2">
        <v>0</v>
      </c>
      <c r="AT44" s="2">
        <v>1</v>
      </c>
      <c r="AU44" s="2">
        <v>0</v>
      </c>
      <c r="AV44" s="2">
        <v>0</v>
      </c>
      <c r="AW44" s="2">
        <v>0</v>
      </c>
      <c r="AX44" s="2">
        <v>0</v>
      </c>
      <c r="AY44" s="2">
        <v>0</v>
      </c>
      <c r="AZ44" s="2">
        <v>1</v>
      </c>
      <c r="BA44" s="9" t="s">
        <v>182</v>
      </c>
      <c r="BB44" s="9" t="s">
        <v>183</v>
      </c>
      <c r="BC44" s="9" t="s">
        <v>472</v>
      </c>
      <c r="BD44" s="9" t="s">
        <v>513</v>
      </c>
    </row>
    <row r="45" spans="1:57" ht="27.5" customHeight="1" x14ac:dyDescent="0.35">
      <c r="A45" s="2" t="s">
        <v>786</v>
      </c>
      <c r="B45" s="2" t="s">
        <v>668</v>
      </c>
      <c r="C45" s="11">
        <v>45191</v>
      </c>
      <c r="D45" s="3" t="s">
        <v>674</v>
      </c>
      <c r="E45" s="3" t="s">
        <v>17</v>
      </c>
      <c r="F45" s="3" t="s">
        <v>60</v>
      </c>
      <c r="G45" s="3" t="s">
        <v>608</v>
      </c>
      <c r="H45" s="3" t="s">
        <v>373</v>
      </c>
      <c r="J45" s="4" t="s">
        <v>670</v>
      </c>
      <c r="K45" s="4" t="s">
        <v>671</v>
      </c>
      <c r="L45" s="4" t="s">
        <v>85</v>
      </c>
      <c r="M45" s="4" t="s">
        <v>847</v>
      </c>
      <c r="N45" s="4" t="s">
        <v>102</v>
      </c>
      <c r="O45" s="5" t="s">
        <v>672</v>
      </c>
      <c r="P45" s="5" t="s">
        <v>673</v>
      </c>
      <c r="Q45" s="5" t="s">
        <v>852</v>
      </c>
      <c r="R45" s="5" t="s">
        <v>850</v>
      </c>
      <c r="S45" s="5" t="s">
        <v>370</v>
      </c>
      <c r="T45" s="6" t="s">
        <v>129</v>
      </c>
      <c r="U45" s="6">
        <v>137</v>
      </c>
      <c r="V45" s="6" t="s">
        <v>683</v>
      </c>
      <c r="X45" s="6" t="s">
        <v>685</v>
      </c>
      <c r="AC45" s="6" t="s">
        <v>864</v>
      </c>
      <c r="AD45" s="7" t="s">
        <v>130</v>
      </c>
      <c r="AE45" s="7" t="s">
        <v>753</v>
      </c>
      <c r="AF45" s="7" t="s">
        <v>130</v>
      </c>
      <c r="AN45" s="9" t="s">
        <v>128</v>
      </c>
      <c r="AP45" s="2">
        <v>1</v>
      </c>
      <c r="AQ45" s="2">
        <v>0</v>
      </c>
      <c r="AR45" s="2">
        <v>0</v>
      </c>
      <c r="AS45" s="2">
        <v>0</v>
      </c>
      <c r="AT45" s="2">
        <v>1</v>
      </c>
      <c r="AU45" s="2">
        <v>0</v>
      </c>
      <c r="AV45" s="2">
        <v>0</v>
      </c>
      <c r="AW45" s="2">
        <v>0</v>
      </c>
      <c r="AX45" s="2">
        <v>0</v>
      </c>
      <c r="AY45" s="2">
        <v>0</v>
      </c>
      <c r="AZ45" s="2">
        <v>1</v>
      </c>
      <c r="BA45" s="9" t="s">
        <v>182</v>
      </c>
      <c r="BB45" s="9" t="s">
        <v>183</v>
      </c>
      <c r="BC45" s="9" t="s">
        <v>472</v>
      </c>
      <c r="BD45" s="9" t="s">
        <v>556</v>
      </c>
    </row>
    <row r="46" spans="1:57" ht="27.5" customHeight="1" x14ac:dyDescent="0.35">
      <c r="A46" s="2" t="s">
        <v>74</v>
      </c>
      <c r="B46" s="2" t="s">
        <v>668</v>
      </c>
      <c r="C46" s="11">
        <v>45192</v>
      </c>
      <c r="D46" s="3" t="s">
        <v>674</v>
      </c>
      <c r="E46" s="3" t="s">
        <v>18</v>
      </c>
      <c r="F46" s="3" t="s">
        <v>61</v>
      </c>
      <c r="G46" s="3" t="s">
        <v>95</v>
      </c>
      <c r="H46" s="3" t="s">
        <v>320</v>
      </c>
      <c r="I46" s="3" t="s">
        <v>637</v>
      </c>
      <c r="J46" s="4" t="s">
        <v>670</v>
      </c>
      <c r="K46" s="4" t="s">
        <v>671</v>
      </c>
      <c r="L46" s="4" t="s">
        <v>84</v>
      </c>
      <c r="M46" s="4" t="s">
        <v>848</v>
      </c>
      <c r="N46" s="4" t="s">
        <v>368</v>
      </c>
      <c r="O46" s="5" t="s">
        <v>672</v>
      </c>
      <c r="P46" s="5" t="s">
        <v>673</v>
      </c>
      <c r="Q46" s="5" t="s">
        <v>851</v>
      </c>
      <c r="R46" s="5" t="s">
        <v>855</v>
      </c>
      <c r="S46" s="5" t="s">
        <v>371</v>
      </c>
      <c r="T46" s="6" t="s">
        <v>707</v>
      </c>
      <c r="U46" s="6" t="s">
        <v>105</v>
      </c>
      <c r="V46" s="6" t="s">
        <v>683</v>
      </c>
      <c r="X46" s="6" t="s">
        <v>685</v>
      </c>
      <c r="AB46" s="6" t="s">
        <v>866</v>
      </c>
      <c r="AC46" s="6" t="s">
        <v>864</v>
      </c>
      <c r="AD46" s="7" t="s">
        <v>348</v>
      </c>
      <c r="AE46" s="7" t="s">
        <v>644</v>
      </c>
      <c r="AF46" s="7" t="s">
        <v>348</v>
      </c>
      <c r="AN46" s="9" t="s">
        <v>369</v>
      </c>
      <c r="AP46" s="2">
        <v>1</v>
      </c>
      <c r="AQ46" s="2">
        <v>0</v>
      </c>
      <c r="AR46" s="2">
        <v>0</v>
      </c>
      <c r="AS46" s="2">
        <v>0</v>
      </c>
      <c r="AT46" s="2">
        <v>1</v>
      </c>
      <c r="AU46" s="2">
        <v>0</v>
      </c>
      <c r="AV46" s="2">
        <v>0</v>
      </c>
      <c r="AW46" s="2">
        <v>0</v>
      </c>
      <c r="AX46" s="2">
        <v>0</v>
      </c>
      <c r="AY46" s="2">
        <v>0</v>
      </c>
      <c r="AZ46" s="2">
        <v>1</v>
      </c>
      <c r="BA46" s="9" t="s">
        <v>367</v>
      </c>
      <c r="BB46" s="9" t="s">
        <v>366</v>
      </c>
    </row>
    <row r="47" spans="1:57" ht="27.5" customHeight="1" x14ac:dyDescent="0.35">
      <c r="A47" s="2" t="s">
        <v>787</v>
      </c>
      <c r="B47" s="2" t="s">
        <v>668</v>
      </c>
      <c r="C47" s="11">
        <v>45192</v>
      </c>
      <c r="D47" s="3" t="s">
        <v>674</v>
      </c>
      <c r="E47" s="3" t="s">
        <v>17</v>
      </c>
      <c r="F47" s="3" t="s">
        <v>60</v>
      </c>
      <c r="G47" s="3" t="s">
        <v>608</v>
      </c>
      <c r="H47" s="3" t="s">
        <v>373</v>
      </c>
      <c r="J47" s="4" t="s">
        <v>670</v>
      </c>
      <c r="K47" s="4" t="s">
        <v>671</v>
      </c>
      <c r="L47" s="4" t="s">
        <v>85</v>
      </c>
      <c r="M47" s="4" t="s">
        <v>847</v>
      </c>
      <c r="N47" s="4" t="s">
        <v>102</v>
      </c>
      <c r="O47" s="5" t="s">
        <v>672</v>
      </c>
      <c r="P47" s="5" t="s">
        <v>673</v>
      </c>
      <c r="Q47" s="5" t="s">
        <v>852</v>
      </c>
      <c r="R47" s="5" t="s">
        <v>850</v>
      </c>
      <c r="S47" s="5" t="s">
        <v>370</v>
      </c>
      <c r="T47" s="6" t="s">
        <v>129</v>
      </c>
      <c r="U47" s="6">
        <v>137</v>
      </c>
      <c r="V47" s="6" t="s">
        <v>683</v>
      </c>
      <c r="X47" s="6" t="s">
        <v>685</v>
      </c>
      <c r="AC47" s="6" t="s">
        <v>864</v>
      </c>
      <c r="AD47" s="7" t="s">
        <v>130</v>
      </c>
      <c r="AE47" s="7" t="s">
        <v>753</v>
      </c>
      <c r="AF47" s="7" t="s">
        <v>130</v>
      </c>
      <c r="AN47" s="9" t="s">
        <v>128</v>
      </c>
      <c r="AP47" s="2">
        <v>1</v>
      </c>
      <c r="AQ47" s="2">
        <v>0</v>
      </c>
      <c r="AR47" s="2">
        <v>0</v>
      </c>
      <c r="AS47" s="2">
        <v>0</v>
      </c>
      <c r="AT47" s="2">
        <v>1</v>
      </c>
      <c r="AU47" s="2">
        <v>0</v>
      </c>
      <c r="AV47" s="2">
        <v>0</v>
      </c>
      <c r="AW47" s="2">
        <v>0</v>
      </c>
      <c r="AX47" s="2">
        <v>0</v>
      </c>
      <c r="AY47" s="2">
        <v>0</v>
      </c>
      <c r="AZ47" s="2">
        <v>1</v>
      </c>
      <c r="BA47" s="9" t="s">
        <v>182</v>
      </c>
      <c r="BB47" s="9" t="s">
        <v>183</v>
      </c>
      <c r="BC47" s="9" t="s">
        <v>472</v>
      </c>
      <c r="BD47" s="9" t="s">
        <v>556</v>
      </c>
    </row>
    <row r="48" spans="1:57" ht="27.5" customHeight="1" x14ac:dyDescent="0.35">
      <c r="A48" s="2" t="s">
        <v>788</v>
      </c>
      <c r="B48" s="2" t="s">
        <v>668</v>
      </c>
      <c r="C48" s="11">
        <v>45193</v>
      </c>
      <c r="D48" s="3" t="s">
        <v>674</v>
      </c>
      <c r="E48" s="3" t="s">
        <v>17</v>
      </c>
      <c r="F48" s="3" t="s">
        <v>60</v>
      </c>
      <c r="G48" s="3" t="s">
        <v>608</v>
      </c>
      <c r="H48" s="3" t="s">
        <v>373</v>
      </c>
      <c r="J48" s="4" t="s">
        <v>670</v>
      </c>
      <c r="K48" s="4" t="s">
        <v>671</v>
      </c>
      <c r="L48" s="4" t="s">
        <v>85</v>
      </c>
      <c r="M48" s="4" t="s">
        <v>847</v>
      </c>
      <c r="N48" s="4" t="s">
        <v>102</v>
      </c>
      <c r="O48" s="5" t="s">
        <v>672</v>
      </c>
      <c r="P48" s="5" t="s">
        <v>673</v>
      </c>
      <c r="Q48" s="5" t="s">
        <v>852</v>
      </c>
      <c r="R48" s="5" t="s">
        <v>850</v>
      </c>
      <c r="S48" s="5" t="s">
        <v>370</v>
      </c>
      <c r="T48" s="6" t="s">
        <v>129</v>
      </c>
      <c r="U48" s="6">
        <v>137</v>
      </c>
      <c r="V48" s="6" t="s">
        <v>683</v>
      </c>
      <c r="X48" s="6" t="s">
        <v>685</v>
      </c>
      <c r="AC48" s="6" t="s">
        <v>864</v>
      </c>
      <c r="AD48" s="7" t="s">
        <v>130</v>
      </c>
      <c r="AE48" s="7" t="s">
        <v>753</v>
      </c>
      <c r="AF48" s="7" t="s">
        <v>130</v>
      </c>
      <c r="AN48" s="9" t="s">
        <v>128</v>
      </c>
      <c r="AP48" s="2">
        <v>1</v>
      </c>
      <c r="AQ48" s="2">
        <v>0</v>
      </c>
      <c r="AR48" s="2">
        <v>0</v>
      </c>
      <c r="AS48" s="2">
        <v>0</v>
      </c>
      <c r="AT48" s="2">
        <v>1</v>
      </c>
      <c r="AU48" s="2">
        <v>0</v>
      </c>
      <c r="AV48" s="2">
        <v>0</v>
      </c>
      <c r="AW48" s="2">
        <v>0</v>
      </c>
      <c r="AX48" s="2">
        <v>0</v>
      </c>
      <c r="AY48" s="2">
        <v>0</v>
      </c>
      <c r="AZ48" s="2">
        <v>1</v>
      </c>
      <c r="BA48" s="9" t="s">
        <v>184</v>
      </c>
      <c r="BB48" s="9" t="s">
        <v>185</v>
      </c>
      <c r="BC48" s="9" t="s">
        <v>472</v>
      </c>
      <c r="BD48" s="9" t="s">
        <v>556</v>
      </c>
    </row>
    <row r="49" spans="1:58" ht="27.5" customHeight="1" x14ac:dyDescent="0.35">
      <c r="A49" s="2" t="s">
        <v>75</v>
      </c>
      <c r="B49" s="2" t="s">
        <v>668</v>
      </c>
      <c r="C49" s="11">
        <v>45194</v>
      </c>
      <c r="D49" s="3" t="s">
        <v>674</v>
      </c>
      <c r="E49" s="3" t="s">
        <v>17</v>
      </c>
      <c r="F49" s="3" t="s">
        <v>60</v>
      </c>
      <c r="G49" s="3" t="s">
        <v>608</v>
      </c>
      <c r="H49" s="3" t="s">
        <v>373</v>
      </c>
      <c r="J49" s="4" t="s">
        <v>670</v>
      </c>
      <c r="K49" s="4" t="s">
        <v>671</v>
      </c>
      <c r="L49" s="4" t="s">
        <v>85</v>
      </c>
      <c r="M49" s="4" t="s">
        <v>847</v>
      </c>
      <c r="N49" s="4" t="s">
        <v>102</v>
      </c>
      <c r="O49" s="5" t="s">
        <v>672</v>
      </c>
      <c r="P49" s="5" t="s">
        <v>673</v>
      </c>
      <c r="Q49" s="5" t="s">
        <v>852</v>
      </c>
      <c r="R49" s="5" t="s">
        <v>850</v>
      </c>
      <c r="S49" s="5" t="s">
        <v>370</v>
      </c>
      <c r="T49" s="6" t="s">
        <v>129</v>
      </c>
      <c r="U49" s="6">
        <v>137</v>
      </c>
      <c r="V49" s="6" t="s">
        <v>683</v>
      </c>
      <c r="X49" s="6" t="s">
        <v>685</v>
      </c>
      <c r="AC49" s="6" t="s">
        <v>864</v>
      </c>
      <c r="AD49" s="7" t="s">
        <v>130</v>
      </c>
      <c r="AE49" s="7" t="s">
        <v>753</v>
      </c>
      <c r="AF49" s="7" t="s">
        <v>130</v>
      </c>
      <c r="AN49" s="9" t="s">
        <v>128</v>
      </c>
      <c r="AP49" s="2">
        <v>1</v>
      </c>
      <c r="AQ49" s="2">
        <v>0</v>
      </c>
      <c r="AR49" s="2">
        <v>0</v>
      </c>
      <c r="AS49" s="2">
        <v>0</v>
      </c>
      <c r="AT49" s="2">
        <v>1</v>
      </c>
      <c r="AU49" s="2">
        <v>0</v>
      </c>
      <c r="AV49" s="2">
        <v>0</v>
      </c>
      <c r="AW49" s="2">
        <v>0</v>
      </c>
      <c r="AX49" s="2">
        <v>0</v>
      </c>
      <c r="AY49" s="2">
        <v>0</v>
      </c>
      <c r="AZ49" s="2">
        <v>1</v>
      </c>
      <c r="BA49" s="9" t="s">
        <v>184</v>
      </c>
      <c r="BB49" s="9" t="s">
        <v>185</v>
      </c>
      <c r="BC49" s="9" t="s">
        <v>472</v>
      </c>
      <c r="BD49" s="9" t="s">
        <v>556</v>
      </c>
    </row>
    <row r="50" spans="1:58" ht="27.5" customHeight="1" x14ac:dyDescent="0.35">
      <c r="A50" s="2" t="s">
        <v>789</v>
      </c>
      <c r="B50" s="2" t="s">
        <v>668</v>
      </c>
      <c r="C50" s="11">
        <v>45195</v>
      </c>
      <c r="D50" s="3" t="s">
        <v>674</v>
      </c>
      <c r="E50" s="3" t="s">
        <v>17</v>
      </c>
      <c r="F50" s="3" t="s">
        <v>60</v>
      </c>
      <c r="G50" s="3" t="s">
        <v>608</v>
      </c>
      <c r="H50" s="3" t="s">
        <v>373</v>
      </c>
      <c r="J50" s="4" t="s">
        <v>670</v>
      </c>
      <c r="K50" s="4" t="s">
        <v>671</v>
      </c>
      <c r="L50" s="4" t="s">
        <v>85</v>
      </c>
      <c r="M50" s="4" t="s">
        <v>847</v>
      </c>
      <c r="N50" s="4" t="s">
        <v>102</v>
      </c>
      <c r="O50" s="5" t="s">
        <v>672</v>
      </c>
      <c r="P50" s="5" t="s">
        <v>673</v>
      </c>
      <c r="Q50" s="5" t="s">
        <v>852</v>
      </c>
      <c r="R50" s="5" t="s">
        <v>850</v>
      </c>
      <c r="S50" s="5" t="s">
        <v>370</v>
      </c>
      <c r="T50" s="6" t="s">
        <v>129</v>
      </c>
      <c r="U50" s="6">
        <v>137</v>
      </c>
      <c r="V50" s="6" t="s">
        <v>683</v>
      </c>
      <c r="X50" s="6" t="s">
        <v>685</v>
      </c>
      <c r="AC50" s="6" t="s">
        <v>864</v>
      </c>
      <c r="AD50" s="7" t="s">
        <v>130</v>
      </c>
      <c r="AE50" s="7" t="s">
        <v>753</v>
      </c>
      <c r="AF50" s="7" t="s">
        <v>130</v>
      </c>
      <c r="AN50" s="9" t="s">
        <v>128</v>
      </c>
      <c r="AP50" s="2">
        <v>1</v>
      </c>
      <c r="AQ50" s="2">
        <v>0</v>
      </c>
      <c r="AR50" s="2">
        <v>0</v>
      </c>
      <c r="AS50" s="2">
        <v>0</v>
      </c>
      <c r="AT50" s="2">
        <v>1</v>
      </c>
      <c r="AU50" s="2">
        <v>0</v>
      </c>
      <c r="AV50" s="2">
        <v>0</v>
      </c>
      <c r="AW50" s="2">
        <v>0</v>
      </c>
      <c r="AX50" s="2">
        <v>0</v>
      </c>
      <c r="AY50" s="2">
        <v>0</v>
      </c>
      <c r="AZ50" s="2">
        <v>1</v>
      </c>
      <c r="BA50" s="9" t="s">
        <v>184</v>
      </c>
      <c r="BB50" s="9" t="s">
        <v>185</v>
      </c>
      <c r="BC50" s="9" t="s">
        <v>472</v>
      </c>
      <c r="BD50" s="9" t="s">
        <v>556</v>
      </c>
    </row>
    <row r="51" spans="1:58" ht="27.5" customHeight="1" x14ac:dyDescent="0.35">
      <c r="A51" s="2" t="s">
        <v>790</v>
      </c>
      <c r="B51" s="2" t="s">
        <v>668</v>
      </c>
      <c r="C51" s="11">
        <v>45196</v>
      </c>
      <c r="D51" s="3" t="s">
        <v>674</v>
      </c>
      <c r="E51" s="3" t="s">
        <v>17</v>
      </c>
      <c r="F51" s="3" t="s">
        <v>60</v>
      </c>
      <c r="G51" s="3" t="s">
        <v>608</v>
      </c>
      <c r="H51" s="3" t="s">
        <v>373</v>
      </c>
      <c r="J51" s="4" t="s">
        <v>670</v>
      </c>
      <c r="K51" s="4" t="s">
        <v>671</v>
      </c>
      <c r="L51" s="4" t="s">
        <v>85</v>
      </c>
      <c r="M51" s="4" t="s">
        <v>847</v>
      </c>
      <c r="N51" s="4" t="s">
        <v>102</v>
      </c>
      <c r="O51" s="5" t="s">
        <v>672</v>
      </c>
      <c r="P51" s="5" t="s">
        <v>673</v>
      </c>
      <c r="Q51" s="5" t="s">
        <v>852</v>
      </c>
      <c r="R51" s="5" t="s">
        <v>850</v>
      </c>
      <c r="S51" s="5" t="s">
        <v>370</v>
      </c>
      <c r="T51" s="6" t="s">
        <v>129</v>
      </c>
      <c r="U51" s="6">
        <v>137</v>
      </c>
      <c r="V51" s="6" t="s">
        <v>683</v>
      </c>
      <c r="X51" s="6" t="s">
        <v>685</v>
      </c>
      <c r="AC51" s="6" t="s">
        <v>864</v>
      </c>
      <c r="AD51" s="7" t="s">
        <v>130</v>
      </c>
      <c r="AE51" s="7" t="s">
        <v>753</v>
      </c>
      <c r="AF51" s="7" t="s">
        <v>130</v>
      </c>
      <c r="AN51" s="9" t="s">
        <v>128</v>
      </c>
      <c r="AO51" s="9" t="s">
        <v>473</v>
      </c>
      <c r="AP51" s="2">
        <v>1</v>
      </c>
      <c r="AQ51" s="2">
        <v>0</v>
      </c>
      <c r="AR51" s="2">
        <v>0</v>
      </c>
      <c r="AS51" s="2">
        <v>0</v>
      </c>
      <c r="AT51" s="2">
        <v>1</v>
      </c>
      <c r="AU51" s="2">
        <v>0</v>
      </c>
      <c r="AV51" s="2">
        <v>0</v>
      </c>
      <c r="AW51" s="2">
        <v>0</v>
      </c>
      <c r="AX51" s="2">
        <v>0</v>
      </c>
      <c r="AY51" s="2">
        <v>0</v>
      </c>
      <c r="AZ51" s="2">
        <v>1</v>
      </c>
      <c r="BA51" s="9" t="s">
        <v>184</v>
      </c>
      <c r="BB51" s="9" t="s">
        <v>185</v>
      </c>
      <c r="BC51" s="9" t="s">
        <v>372</v>
      </c>
      <c r="BD51" s="9" t="s">
        <v>374</v>
      </c>
      <c r="BE51" s="9" t="s">
        <v>557</v>
      </c>
      <c r="BF51" s="9" t="s">
        <v>472</v>
      </c>
    </row>
    <row r="52" spans="1:58" ht="27.5" customHeight="1" x14ac:dyDescent="0.35">
      <c r="A52" s="2" t="s">
        <v>76</v>
      </c>
      <c r="B52" s="2" t="s">
        <v>668</v>
      </c>
      <c r="C52" s="11">
        <v>45196</v>
      </c>
      <c r="D52" s="3" t="s">
        <v>674</v>
      </c>
      <c r="E52" s="3" t="s">
        <v>11</v>
      </c>
      <c r="F52" s="3" t="s">
        <v>61</v>
      </c>
      <c r="G52" s="3" t="s">
        <v>267</v>
      </c>
      <c r="H52" s="3" t="s">
        <v>517</v>
      </c>
      <c r="I52" s="3" t="s">
        <v>638</v>
      </c>
      <c r="J52" s="4" t="s">
        <v>670</v>
      </c>
      <c r="K52" s="4" t="s">
        <v>671</v>
      </c>
      <c r="L52" s="4" t="s">
        <v>85</v>
      </c>
      <c r="M52" s="4" t="s">
        <v>845</v>
      </c>
      <c r="N52" s="4" t="s">
        <v>515</v>
      </c>
      <c r="O52" s="5" t="s">
        <v>672</v>
      </c>
      <c r="P52" s="5" t="s">
        <v>673</v>
      </c>
      <c r="Q52" s="5" t="s">
        <v>854</v>
      </c>
      <c r="R52" s="5" t="s">
        <v>855</v>
      </c>
      <c r="S52" s="5" t="s">
        <v>649</v>
      </c>
      <c r="T52" s="6" t="s">
        <v>700</v>
      </c>
      <c r="U52" s="6" t="s">
        <v>736</v>
      </c>
      <c r="V52" s="6" t="s">
        <v>683</v>
      </c>
      <c r="X52" s="6" t="s">
        <v>685</v>
      </c>
      <c r="AB52" s="6" t="s">
        <v>702</v>
      </c>
      <c r="AC52" s="6" t="s">
        <v>53</v>
      </c>
      <c r="AD52" s="7" t="s">
        <v>426</v>
      </c>
      <c r="AE52" s="7" t="s">
        <v>644</v>
      </c>
      <c r="AF52" s="7" t="s">
        <v>115</v>
      </c>
      <c r="AN52" s="9" t="s">
        <v>516</v>
      </c>
      <c r="AP52" s="2">
        <v>1</v>
      </c>
      <c r="AQ52" s="2">
        <v>0</v>
      </c>
      <c r="AR52" s="2">
        <v>0</v>
      </c>
      <c r="AS52" s="2">
        <v>0</v>
      </c>
      <c r="AT52" s="2">
        <v>0</v>
      </c>
      <c r="AU52" s="2">
        <v>0</v>
      </c>
      <c r="AV52" s="2">
        <v>0</v>
      </c>
      <c r="AW52" s="2">
        <v>0</v>
      </c>
      <c r="AX52" s="2">
        <v>0</v>
      </c>
      <c r="AY52" s="2">
        <v>0</v>
      </c>
      <c r="AZ52" s="2">
        <v>1</v>
      </c>
      <c r="BA52" s="9" t="s">
        <v>518</v>
      </c>
      <c r="BB52" s="9" t="s">
        <v>514</v>
      </c>
      <c r="BC52" s="9" t="s">
        <v>372</v>
      </c>
    </row>
    <row r="53" spans="1:58" ht="27.5" customHeight="1" x14ac:dyDescent="0.35">
      <c r="A53" s="2" t="s">
        <v>77</v>
      </c>
      <c r="B53" s="2" t="s">
        <v>668</v>
      </c>
      <c r="C53" s="11">
        <v>45201</v>
      </c>
      <c r="D53" s="3" t="s">
        <v>674</v>
      </c>
      <c r="E53" s="3" t="s">
        <v>679</v>
      </c>
      <c r="F53" s="3" t="s">
        <v>60</v>
      </c>
      <c r="G53" s="3" t="s">
        <v>680</v>
      </c>
      <c r="H53" s="3" t="s">
        <v>265</v>
      </c>
      <c r="I53" s="3" t="s">
        <v>277</v>
      </c>
      <c r="J53" s="4" t="s">
        <v>670</v>
      </c>
      <c r="K53" s="4" t="s">
        <v>671</v>
      </c>
      <c r="L53" s="4" t="s">
        <v>84</v>
      </c>
      <c r="M53" s="4" t="s">
        <v>846</v>
      </c>
      <c r="N53" s="4" t="s">
        <v>84</v>
      </c>
      <c r="O53" s="5" t="s">
        <v>672</v>
      </c>
      <c r="P53" s="5" t="s">
        <v>673</v>
      </c>
      <c r="Q53" s="5" t="s">
        <v>851</v>
      </c>
      <c r="R53" s="5" t="s">
        <v>855</v>
      </c>
      <c r="S53" s="5" t="s">
        <v>279</v>
      </c>
      <c r="T53" s="6" t="s">
        <v>377</v>
      </c>
      <c r="U53" s="6" t="s">
        <v>132</v>
      </c>
      <c r="V53" s="6" t="s">
        <v>683</v>
      </c>
      <c r="X53" s="6" t="s">
        <v>685</v>
      </c>
      <c r="AC53" s="6" t="s">
        <v>864</v>
      </c>
      <c r="AD53" s="7" t="s">
        <v>348</v>
      </c>
      <c r="AE53" s="7" t="s">
        <v>644</v>
      </c>
      <c r="AF53" s="7" t="s">
        <v>444</v>
      </c>
      <c r="AN53" s="9" t="s">
        <v>378</v>
      </c>
      <c r="AO53" s="9" t="s">
        <v>744</v>
      </c>
      <c r="AP53" s="2">
        <v>1</v>
      </c>
      <c r="AQ53" s="2">
        <v>0</v>
      </c>
      <c r="AR53" s="2">
        <v>0</v>
      </c>
      <c r="AS53" s="2">
        <v>0</v>
      </c>
      <c r="AT53" s="2">
        <v>1</v>
      </c>
      <c r="AU53" s="2">
        <v>0</v>
      </c>
      <c r="AV53" s="2">
        <v>0</v>
      </c>
      <c r="AW53" s="2">
        <v>0</v>
      </c>
      <c r="AX53" s="2">
        <v>0</v>
      </c>
      <c r="AY53" s="2">
        <v>0</v>
      </c>
      <c r="AZ53" s="2">
        <v>1</v>
      </c>
      <c r="BA53" s="9" t="s">
        <v>287</v>
      </c>
      <c r="BB53" s="9" t="s">
        <v>288</v>
      </c>
    </row>
    <row r="54" spans="1:58" ht="27.5" customHeight="1" x14ac:dyDescent="0.35">
      <c r="A54" s="2" t="s">
        <v>78</v>
      </c>
      <c r="B54" s="2" t="s">
        <v>668</v>
      </c>
      <c r="C54" s="11">
        <v>45201</v>
      </c>
      <c r="D54" s="3" t="s">
        <v>674</v>
      </c>
      <c r="E54" s="3" t="s">
        <v>11</v>
      </c>
      <c r="F54" s="3" t="s">
        <v>61</v>
      </c>
      <c r="G54" s="3" t="s">
        <v>609</v>
      </c>
      <c r="H54" s="3" t="s">
        <v>379</v>
      </c>
      <c r="J54" s="4" t="s">
        <v>670</v>
      </c>
      <c r="K54" s="4" t="s">
        <v>671</v>
      </c>
      <c r="L54" s="4" t="s">
        <v>84</v>
      </c>
      <c r="M54" s="4" t="s">
        <v>848</v>
      </c>
      <c r="N54" s="4" t="s">
        <v>368</v>
      </c>
      <c r="O54" s="5" t="s">
        <v>672</v>
      </c>
      <c r="P54" s="5" t="s">
        <v>673</v>
      </c>
      <c r="Q54" s="5" t="s">
        <v>406</v>
      </c>
      <c r="R54" s="5" t="s">
        <v>856</v>
      </c>
      <c r="S54" s="5" t="s">
        <v>510</v>
      </c>
      <c r="T54" s="6" t="s">
        <v>131</v>
      </c>
      <c r="U54" s="6">
        <v>2500</v>
      </c>
      <c r="V54" s="6" t="s">
        <v>683</v>
      </c>
      <c r="X54" s="6" t="s">
        <v>685</v>
      </c>
      <c r="AC54" s="6" t="s">
        <v>864</v>
      </c>
      <c r="AD54" s="7" t="s">
        <v>381</v>
      </c>
      <c r="AE54" s="7" t="s">
        <v>644</v>
      </c>
      <c r="AF54" s="7" t="s">
        <v>133</v>
      </c>
      <c r="AN54" s="9" t="s">
        <v>747</v>
      </c>
      <c r="AO54" s="9" t="s">
        <v>382</v>
      </c>
      <c r="AP54" s="2">
        <v>1</v>
      </c>
      <c r="AQ54" s="2">
        <v>0</v>
      </c>
      <c r="AR54" s="2">
        <v>0</v>
      </c>
      <c r="AS54" s="2">
        <v>0</v>
      </c>
      <c r="AT54" s="2">
        <v>1</v>
      </c>
      <c r="AU54" s="2">
        <v>0</v>
      </c>
      <c r="AV54" s="2">
        <v>0</v>
      </c>
      <c r="AW54" s="2">
        <v>0</v>
      </c>
      <c r="AX54" s="2">
        <v>0</v>
      </c>
      <c r="AY54" s="2">
        <v>0</v>
      </c>
      <c r="AZ54" s="2">
        <v>1</v>
      </c>
      <c r="BA54" s="9" t="s">
        <v>551</v>
      </c>
      <c r="BB54" s="9" t="s">
        <v>550</v>
      </c>
    </row>
    <row r="55" spans="1:58" ht="27.5" customHeight="1" x14ac:dyDescent="0.35">
      <c r="A55" s="2" t="s">
        <v>79</v>
      </c>
      <c r="B55" s="2" t="s">
        <v>668</v>
      </c>
      <c r="C55" s="11">
        <v>45202</v>
      </c>
      <c r="D55" s="3" t="s">
        <v>674</v>
      </c>
      <c r="E55" s="3" t="s">
        <v>11</v>
      </c>
      <c r="F55" s="3" t="s">
        <v>61</v>
      </c>
      <c r="G55" s="3" t="s">
        <v>609</v>
      </c>
      <c r="H55" s="3" t="s">
        <v>379</v>
      </c>
      <c r="J55" s="4" t="s">
        <v>670</v>
      </c>
      <c r="K55" s="4" t="s">
        <v>671</v>
      </c>
      <c r="L55" s="4" t="s">
        <v>85</v>
      </c>
      <c r="M55" s="4" t="s">
        <v>847</v>
      </c>
      <c r="N55" s="4" t="s">
        <v>102</v>
      </c>
      <c r="O55" s="5" t="s">
        <v>672</v>
      </c>
      <c r="P55" s="5" t="s">
        <v>673</v>
      </c>
      <c r="Q55" s="5" t="s">
        <v>406</v>
      </c>
      <c r="R55" s="5" t="s">
        <v>856</v>
      </c>
      <c r="S55" s="5" t="s">
        <v>510</v>
      </c>
      <c r="T55" s="6" t="s">
        <v>131</v>
      </c>
      <c r="U55" s="6">
        <v>2500</v>
      </c>
      <c r="V55" s="6" t="s">
        <v>683</v>
      </c>
      <c r="X55" s="6" t="s">
        <v>685</v>
      </c>
      <c r="AC55" s="6" t="s">
        <v>864</v>
      </c>
      <c r="AD55" s="7" t="s">
        <v>381</v>
      </c>
      <c r="AE55" s="7" t="s">
        <v>644</v>
      </c>
      <c r="AF55" s="7" t="s">
        <v>133</v>
      </c>
      <c r="AN55" s="9" t="s">
        <v>747</v>
      </c>
      <c r="AO55" s="9" t="s">
        <v>382</v>
      </c>
      <c r="AP55" s="2">
        <v>1</v>
      </c>
      <c r="AQ55" s="2">
        <v>0</v>
      </c>
      <c r="AR55" s="2">
        <v>0</v>
      </c>
      <c r="AS55" s="2">
        <v>0</v>
      </c>
      <c r="AT55" s="2">
        <v>1</v>
      </c>
      <c r="AU55" s="2">
        <v>0</v>
      </c>
      <c r="AV55" s="2">
        <v>0</v>
      </c>
      <c r="AW55" s="2">
        <v>0</v>
      </c>
      <c r="AX55" s="2">
        <v>0</v>
      </c>
      <c r="AY55" s="2">
        <v>0</v>
      </c>
      <c r="AZ55" s="2">
        <v>1</v>
      </c>
      <c r="BA55" s="9" t="s">
        <v>186</v>
      </c>
      <c r="BB55" s="9" t="s">
        <v>187</v>
      </c>
      <c r="BC55" s="9" t="s">
        <v>380</v>
      </c>
      <c r="BD55" s="9" t="s">
        <v>512</v>
      </c>
      <c r="BE55" s="9" t="s">
        <v>549</v>
      </c>
      <c r="BF55" s="9" t="s">
        <v>471</v>
      </c>
    </row>
    <row r="56" spans="1:58" ht="27.5" customHeight="1" x14ac:dyDescent="0.35">
      <c r="A56" s="2" t="s">
        <v>80</v>
      </c>
      <c r="B56" s="2" t="s">
        <v>668</v>
      </c>
      <c r="C56" s="11">
        <v>45202</v>
      </c>
      <c r="D56" s="3" t="s">
        <v>674</v>
      </c>
      <c r="E56" s="3" t="s">
        <v>11</v>
      </c>
      <c r="F56" s="3" t="s">
        <v>61</v>
      </c>
      <c r="G56" s="3" t="s">
        <v>609</v>
      </c>
      <c r="H56" s="3" t="s">
        <v>379</v>
      </c>
      <c r="J56" s="4" t="s">
        <v>670</v>
      </c>
      <c r="K56" s="4" t="s">
        <v>671</v>
      </c>
      <c r="L56" s="4" t="s">
        <v>84</v>
      </c>
      <c r="M56" s="4" t="s">
        <v>848</v>
      </c>
      <c r="N56" s="4" t="s">
        <v>368</v>
      </c>
      <c r="O56" s="5" t="s">
        <v>672</v>
      </c>
      <c r="P56" s="5" t="s">
        <v>673</v>
      </c>
      <c r="Q56" s="5" t="s">
        <v>406</v>
      </c>
      <c r="R56" s="5" t="s">
        <v>856</v>
      </c>
      <c r="S56" s="5" t="s">
        <v>510</v>
      </c>
      <c r="T56" s="6" t="s">
        <v>131</v>
      </c>
      <c r="U56" s="6">
        <v>2500</v>
      </c>
      <c r="V56" s="6" t="s">
        <v>683</v>
      </c>
      <c r="X56" s="6" t="s">
        <v>685</v>
      </c>
      <c r="AC56" s="6" t="s">
        <v>864</v>
      </c>
      <c r="AD56" s="7" t="s">
        <v>381</v>
      </c>
      <c r="AE56" s="7" t="s">
        <v>644</v>
      </c>
      <c r="AF56" s="7" t="s">
        <v>133</v>
      </c>
      <c r="AN56" s="9" t="s">
        <v>747</v>
      </c>
      <c r="AO56" s="9" t="s">
        <v>382</v>
      </c>
      <c r="AP56" s="2">
        <v>1</v>
      </c>
      <c r="AQ56" s="2">
        <v>0</v>
      </c>
      <c r="AR56" s="2">
        <v>0</v>
      </c>
      <c r="AS56" s="2">
        <v>0</v>
      </c>
      <c r="AT56" s="2">
        <v>1</v>
      </c>
      <c r="AU56" s="2">
        <v>0</v>
      </c>
      <c r="AV56" s="2">
        <v>0</v>
      </c>
      <c r="AW56" s="2">
        <v>0</v>
      </c>
      <c r="AX56" s="2">
        <v>0</v>
      </c>
      <c r="AY56" s="2">
        <v>0</v>
      </c>
      <c r="AZ56" s="2">
        <v>1</v>
      </c>
      <c r="BA56" s="9" t="s">
        <v>551</v>
      </c>
      <c r="BB56" s="9" t="s">
        <v>550</v>
      </c>
    </row>
    <row r="57" spans="1:58" ht="27.5" customHeight="1" x14ac:dyDescent="0.35">
      <c r="A57" s="2" t="s">
        <v>81</v>
      </c>
      <c r="B57" s="2" t="s">
        <v>668</v>
      </c>
      <c r="C57" s="11">
        <v>45203</v>
      </c>
      <c r="D57" s="3" t="s">
        <v>674</v>
      </c>
      <c r="E57" s="3" t="s">
        <v>11</v>
      </c>
      <c r="F57" s="3" t="s">
        <v>61</v>
      </c>
      <c r="G57" s="3" t="s">
        <v>609</v>
      </c>
      <c r="H57" s="3" t="s">
        <v>379</v>
      </c>
      <c r="J57" s="4" t="s">
        <v>670</v>
      </c>
      <c r="K57" s="4" t="s">
        <v>671</v>
      </c>
      <c r="L57" s="4" t="s">
        <v>85</v>
      </c>
      <c r="M57" s="4" t="s">
        <v>847</v>
      </c>
      <c r="N57" s="4" t="s">
        <v>102</v>
      </c>
      <c r="O57" s="5" t="s">
        <v>672</v>
      </c>
      <c r="P57" s="5" t="s">
        <v>673</v>
      </c>
      <c r="Q57" s="5" t="s">
        <v>406</v>
      </c>
      <c r="R57" s="5" t="s">
        <v>856</v>
      </c>
      <c r="S57" s="5" t="s">
        <v>510</v>
      </c>
      <c r="T57" s="6" t="s">
        <v>131</v>
      </c>
      <c r="U57" s="6">
        <v>2500</v>
      </c>
      <c r="V57" s="6" t="s">
        <v>683</v>
      </c>
      <c r="X57" s="6" t="s">
        <v>685</v>
      </c>
      <c r="AC57" s="6" t="s">
        <v>864</v>
      </c>
      <c r="AD57" s="7" t="s">
        <v>381</v>
      </c>
      <c r="AE57" s="7" t="s">
        <v>644</v>
      </c>
      <c r="AF57" s="7" t="s">
        <v>133</v>
      </c>
      <c r="AN57" s="9" t="s">
        <v>747</v>
      </c>
      <c r="AO57" s="9" t="s">
        <v>382</v>
      </c>
      <c r="AP57" s="2">
        <v>1</v>
      </c>
      <c r="AQ57" s="2">
        <v>0</v>
      </c>
      <c r="AR57" s="2">
        <v>0</v>
      </c>
      <c r="AS57" s="2">
        <v>0</v>
      </c>
      <c r="AT57" s="2">
        <v>1</v>
      </c>
      <c r="AU57" s="2">
        <v>0</v>
      </c>
      <c r="AV57" s="2">
        <v>0</v>
      </c>
      <c r="AW57" s="2">
        <v>0</v>
      </c>
      <c r="AX57" s="2">
        <v>0</v>
      </c>
      <c r="AY57" s="2">
        <v>0</v>
      </c>
      <c r="AZ57" s="2">
        <v>1</v>
      </c>
      <c r="BA57" s="9" t="s">
        <v>186</v>
      </c>
      <c r="BB57" s="9" t="s">
        <v>187</v>
      </c>
      <c r="BC57" s="9" t="s">
        <v>380</v>
      </c>
      <c r="BD57" s="9" t="s">
        <v>470</v>
      </c>
      <c r="BE57" s="9" t="s">
        <v>549</v>
      </c>
      <c r="BF57" s="9" t="s">
        <v>512</v>
      </c>
    </row>
    <row r="58" spans="1:58" ht="27.5" customHeight="1" x14ac:dyDescent="0.35">
      <c r="A58" s="2" t="s">
        <v>82</v>
      </c>
      <c r="B58" s="2" t="s">
        <v>668</v>
      </c>
      <c r="C58" s="11">
        <v>45204</v>
      </c>
      <c r="D58" s="3" t="s">
        <v>674</v>
      </c>
      <c r="E58" s="3" t="s">
        <v>11</v>
      </c>
      <c r="F58" s="3" t="s">
        <v>61</v>
      </c>
      <c r="G58" s="3" t="s">
        <v>609</v>
      </c>
      <c r="H58" s="3" t="s">
        <v>379</v>
      </c>
      <c r="J58" s="4" t="s">
        <v>670</v>
      </c>
      <c r="K58" s="4" t="s">
        <v>671</v>
      </c>
      <c r="L58" s="4" t="s">
        <v>85</v>
      </c>
      <c r="M58" s="4" t="s">
        <v>847</v>
      </c>
      <c r="N58" s="4" t="s">
        <v>102</v>
      </c>
      <c r="O58" s="5" t="s">
        <v>672</v>
      </c>
      <c r="P58" s="5" t="s">
        <v>673</v>
      </c>
      <c r="Q58" s="5" t="s">
        <v>406</v>
      </c>
      <c r="R58" s="5" t="s">
        <v>856</v>
      </c>
      <c r="S58" s="5" t="s">
        <v>510</v>
      </c>
      <c r="T58" s="6" t="s">
        <v>131</v>
      </c>
      <c r="U58" s="6">
        <v>2500</v>
      </c>
      <c r="V58" s="6" t="s">
        <v>683</v>
      </c>
      <c r="X58" s="6" t="s">
        <v>685</v>
      </c>
      <c r="AC58" s="6" t="s">
        <v>864</v>
      </c>
      <c r="AD58" s="7" t="s">
        <v>381</v>
      </c>
      <c r="AE58" s="7" t="s">
        <v>644</v>
      </c>
      <c r="AF58" s="7" t="s">
        <v>133</v>
      </c>
      <c r="AN58" s="9" t="s">
        <v>747</v>
      </c>
      <c r="AO58" s="9" t="s">
        <v>382</v>
      </c>
      <c r="AP58" s="2">
        <v>1</v>
      </c>
      <c r="AQ58" s="2">
        <v>0</v>
      </c>
      <c r="AR58" s="2">
        <v>0</v>
      </c>
      <c r="AS58" s="2">
        <v>0</v>
      </c>
      <c r="AT58" s="2">
        <v>1</v>
      </c>
      <c r="AU58" s="2">
        <v>0</v>
      </c>
      <c r="AV58" s="2">
        <v>0</v>
      </c>
      <c r="AW58" s="2">
        <v>0</v>
      </c>
      <c r="AX58" s="2">
        <v>0</v>
      </c>
      <c r="AY58" s="2">
        <v>0</v>
      </c>
      <c r="AZ58" s="2">
        <v>1</v>
      </c>
      <c r="BA58" s="9" t="s">
        <v>186</v>
      </c>
      <c r="BB58" s="9" t="s">
        <v>187</v>
      </c>
      <c r="BC58" s="9" t="s">
        <v>380</v>
      </c>
      <c r="BD58" s="9" t="s">
        <v>470</v>
      </c>
      <c r="BE58" s="9" t="s">
        <v>549</v>
      </c>
      <c r="BF58" s="9" t="s">
        <v>471</v>
      </c>
    </row>
    <row r="59" spans="1:58" ht="27.5" customHeight="1" x14ac:dyDescent="0.35">
      <c r="A59" s="2" t="s">
        <v>791</v>
      </c>
      <c r="B59" s="2" t="s">
        <v>668</v>
      </c>
      <c r="C59" s="11">
        <v>45205</v>
      </c>
      <c r="D59" s="3" t="s">
        <v>674</v>
      </c>
      <c r="E59" s="3" t="s">
        <v>11</v>
      </c>
      <c r="F59" s="3" t="s">
        <v>61</v>
      </c>
      <c r="G59" s="3" t="s">
        <v>609</v>
      </c>
      <c r="H59" s="3" t="s">
        <v>379</v>
      </c>
      <c r="J59" s="4" t="s">
        <v>670</v>
      </c>
      <c r="K59" s="4" t="s">
        <v>671</v>
      </c>
      <c r="L59" s="4" t="s">
        <v>85</v>
      </c>
      <c r="M59" s="4" t="s">
        <v>847</v>
      </c>
      <c r="N59" s="4" t="s">
        <v>102</v>
      </c>
      <c r="O59" s="5" t="s">
        <v>672</v>
      </c>
      <c r="P59" s="5" t="s">
        <v>673</v>
      </c>
      <c r="Q59" s="5" t="s">
        <v>406</v>
      </c>
      <c r="R59" s="5" t="s">
        <v>856</v>
      </c>
      <c r="S59" s="5" t="s">
        <v>510</v>
      </c>
      <c r="T59" s="6" t="s">
        <v>131</v>
      </c>
      <c r="U59" s="6">
        <v>2500</v>
      </c>
      <c r="V59" s="6" t="s">
        <v>683</v>
      </c>
      <c r="X59" s="6" t="s">
        <v>685</v>
      </c>
      <c r="AC59" s="6" t="s">
        <v>864</v>
      </c>
      <c r="AD59" s="7" t="s">
        <v>381</v>
      </c>
      <c r="AE59" s="7" t="s">
        <v>644</v>
      </c>
      <c r="AF59" s="7" t="s">
        <v>133</v>
      </c>
      <c r="AN59" s="9" t="s">
        <v>747</v>
      </c>
      <c r="AO59" s="9" t="s">
        <v>382</v>
      </c>
      <c r="AP59" s="2">
        <v>1</v>
      </c>
      <c r="AQ59" s="2">
        <v>0</v>
      </c>
      <c r="AR59" s="2">
        <v>0</v>
      </c>
      <c r="AS59" s="2">
        <v>0</v>
      </c>
      <c r="AT59" s="2">
        <v>1</v>
      </c>
      <c r="AU59" s="2">
        <v>0</v>
      </c>
      <c r="AV59" s="2">
        <v>0</v>
      </c>
      <c r="AW59" s="2">
        <v>0</v>
      </c>
      <c r="AX59" s="2">
        <v>0</v>
      </c>
      <c r="AY59" s="2">
        <v>0</v>
      </c>
      <c r="AZ59" s="2">
        <v>1</v>
      </c>
      <c r="BA59" s="9" t="s">
        <v>186</v>
      </c>
      <c r="BB59" s="9" t="s">
        <v>187</v>
      </c>
      <c r="BC59" s="9" t="s">
        <v>380</v>
      </c>
      <c r="BD59" s="9" t="s">
        <v>470</v>
      </c>
      <c r="BE59" s="9" t="s">
        <v>549</v>
      </c>
      <c r="BF59" s="9" t="s">
        <v>471</v>
      </c>
    </row>
    <row r="60" spans="1:58" ht="27.5" customHeight="1" x14ac:dyDescent="0.35">
      <c r="A60" s="2" t="s">
        <v>464</v>
      </c>
      <c r="B60" s="2" t="s">
        <v>668</v>
      </c>
      <c r="C60" s="11">
        <v>45206</v>
      </c>
      <c r="D60" s="3" t="s">
        <v>675</v>
      </c>
      <c r="E60" s="3" t="s">
        <v>11</v>
      </c>
      <c r="F60" s="3" t="s">
        <v>61</v>
      </c>
      <c r="G60" s="3" t="s">
        <v>609</v>
      </c>
      <c r="H60" s="3" t="s">
        <v>379</v>
      </c>
      <c r="J60" s="4" t="s">
        <v>670</v>
      </c>
      <c r="K60" s="4" t="s">
        <v>671</v>
      </c>
      <c r="L60" s="4" t="s">
        <v>85</v>
      </c>
      <c r="M60" s="4" t="s">
        <v>847</v>
      </c>
      <c r="N60" s="4" t="s">
        <v>102</v>
      </c>
      <c r="O60" s="5" t="s">
        <v>672</v>
      </c>
      <c r="P60" s="5" t="s">
        <v>673</v>
      </c>
      <c r="Q60" s="5" t="s">
        <v>406</v>
      </c>
      <c r="R60" s="5" t="s">
        <v>856</v>
      </c>
      <c r="S60" s="5" t="s">
        <v>510</v>
      </c>
      <c r="T60" s="6" t="s">
        <v>131</v>
      </c>
      <c r="U60" s="6">
        <v>2500</v>
      </c>
      <c r="V60" s="6" t="s">
        <v>683</v>
      </c>
      <c r="X60" s="6" t="s">
        <v>685</v>
      </c>
      <c r="AC60" s="6" t="s">
        <v>864</v>
      </c>
      <c r="AD60" s="7" t="s">
        <v>381</v>
      </c>
      <c r="AE60" s="7" t="s">
        <v>644</v>
      </c>
      <c r="AF60" s="7" t="s">
        <v>133</v>
      </c>
      <c r="AN60" s="9" t="s">
        <v>747</v>
      </c>
      <c r="AO60" s="9" t="s">
        <v>382</v>
      </c>
      <c r="AP60" s="2">
        <v>1</v>
      </c>
      <c r="AQ60" s="2">
        <v>0</v>
      </c>
      <c r="AR60" s="2">
        <v>0</v>
      </c>
      <c r="AS60" s="2">
        <v>0</v>
      </c>
      <c r="AT60" s="2">
        <v>1</v>
      </c>
      <c r="AU60" s="2">
        <v>0</v>
      </c>
      <c r="AV60" s="2">
        <v>0</v>
      </c>
      <c r="AW60" s="2">
        <v>0</v>
      </c>
      <c r="AX60" s="2">
        <v>0</v>
      </c>
      <c r="AY60" s="2">
        <v>0</v>
      </c>
      <c r="AZ60" s="2">
        <v>1</v>
      </c>
      <c r="BA60" s="9" t="s">
        <v>186</v>
      </c>
      <c r="BB60" s="9" t="s">
        <v>187</v>
      </c>
      <c r="BC60" s="9" t="s">
        <v>380</v>
      </c>
      <c r="BD60" s="9" t="s">
        <v>470</v>
      </c>
      <c r="BE60" s="9" t="s">
        <v>549</v>
      </c>
      <c r="BF60" s="9" t="s">
        <v>471</v>
      </c>
    </row>
    <row r="61" spans="1:58" ht="27.5" customHeight="1" x14ac:dyDescent="0.35">
      <c r="A61" s="2" t="s">
        <v>792</v>
      </c>
      <c r="B61" s="2" t="s">
        <v>668</v>
      </c>
      <c r="C61" s="11">
        <v>45207</v>
      </c>
      <c r="D61" s="3" t="s">
        <v>675</v>
      </c>
      <c r="E61" s="3" t="s">
        <v>11</v>
      </c>
      <c r="F61" s="3" t="s">
        <v>61</v>
      </c>
      <c r="G61" s="3" t="s">
        <v>609</v>
      </c>
      <c r="H61" s="3" t="s">
        <v>379</v>
      </c>
      <c r="J61" s="4" t="s">
        <v>670</v>
      </c>
      <c r="K61" s="4" t="s">
        <v>671</v>
      </c>
      <c r="L61" s="4" t="s">
        <v>85</v>
      </c>
      <c r="M61" s="4" t="s">
        <v>847</v>
      </c>
      <c r="N61" s="4" t="s">
        <v>102</v>
      </c>
      <c r="O61" s="5" t="s">
        <v>672</v>
      </c>
      <c r="P61" s="5" t="s">
        <v>673</v>
      </c>
      <c r="Q61" s="5" t="s">
        <v>406</v>
      </c>
      <c r="R61" s="5" t="s">
        <v>856</v>
      </c>
      <c r="S61" s="5" t="s">
        <v>510</v>
      </c>
      <c r="T61" s="6" t="s">
        <v>131</v>
      </c>
      <c r="U61" s="6">
        <v>2500</v>
      </c>
      <c r="V61" s="6" t="s">
        <v>683</v>
      </c>
      <c r="X61" s="6" t="s">
        <v>685</v>
      </c>
      <c r="AC61" s="6" t="s">
        <v>864</v>
      </c>
      <c r="AD61" s="7" t="s">
        <v>381</v>
      </c>
      <c r="AE61" s="7" t="s">
        <v>644</v>
      </c>
      <c r="AF61" s="7" t="s">
        <v>133</v>
      </c>
      <c r="AN61" s="9" t="s">
        <v>747</v>
      </c>
      <c r="AO61" s="9" t="s">
        <v>382</v>
      </c>
      <c r="AP61" s="2">
        <v>1</v>
      </c>
      <c r="AQ61" s="2">
        <v>0</v>
      </c>
      <c r="AR61" s="2">
        <v>0</v>
      </c>
      <c r="AS61" s="2">
        <v>0</v>
      </c>
      <c r="AT61" s="2">
        <v>1</v>
      </c>
      <c r="AU61" s="2">
        <v>0</v>
      </c>
      <c r="AV61" s="2">
        <v>0</v>
      </c>
      <c r="AW61" s="2">
        <v>0</v>
      </c>
      <c r="AX61" s="2">
        <v>0</v>
      </c>
      <c r="AY61" s="2">
        <v>0</v>
      </c>
      <c r="AZ61" s="2">
        <v>1</v>
      </c>
      <c r="BA61" s="9" t="s">
        <v>186</v>
      </c>
      <c r="BB61" s="9" t="s">
        <v>187</v>
      </c>
      <c r="BC61" s="9" t="s">
        <v>380</v>
      </c>
      <c r="BD61" s="9" t="s">
        <v>509</v>
      </c>
      <c r="BE61" s="9" t="s">
        <v>549</v>
      </c>
      <c r="BF61" s="9" t="s">
        <v>470</v>
      </c>
    </row>
    <row r="62" spans="1:58" ht="27.5" customHeight="1" x14ac:dyDescent="0.35">
      <c r="A62" s="2" t="s">
        <v>465</v>
      </c>
      <c r="B62" s="2" t="s">
        <v>668</v>
      </c>
      <c r="C62" s="11">
        <v>45207</v>
      </c>
      <c r="D62" s="3" t="s">
        <v>675</v>
      </c>
      <c r="E62" s="3" t="s">
        <v>11</v>
      </c>
      <c r="F62" s="3" t="s">
        <v>61</v>
      </c>
      <c r="G62" s="3" t="s">
        <v>267</v>
      </c>
      <c r="H62" s="3" t="s">
        <v>321</v>
      </c>
      <c r="I62" s="3" t="s">
        <v>639</v>
      </c>
      <c r="J62" s="4" t="s">
        <v>670</v>
      </c>
      <c r="K62" s="4" t="s">
        <v>671</v>
      </c>
      <c r="L62" s="4" t="s">
        <v>84</v>
      </c>
      <c r="M62" s="4" t="s">
        <v>848</v>
      </c>
      <c r="N62" s="4" t="s">
        <v>368</v>
      </c>
      <c r="T62" s="6" t="s">
        <v>722</v>
      </c>
      <c r="U62" s="6" t="s">
        <v>105</v>
      </c>
      <c r="V62" s="6" t="s">
        <v>739</v>
      </c>
      <c r="X62" s="6" t="s">
        <v>685</v>
      </c>
      <c r="Z62" s="6" t="s">
        <v>863</v>
      </c>
      <c r="AC62" s="6" t="s">
        <v>90</v>
      </c>
      <c r="AF62" s="7" t="s">
        <v>444</v>
      </c>
      <c r="AN62" s="9" t="s">
        <v>443</v>
      </c>
      <c r="AP62" s="2">
        <v>1</v>
      </c>
      <c r="AQ62" s="2">
        <v>0</v>
      </c>
      <c r="AR62" s="2">
        <v>0</v>
      </c>
      <c r="AS62" s="2">
        <v>0</v>
      </c>
      <c r="AT62" s="2">
        <v>1</v>
      </c>
      <c r="AU62" s="2">
        <v>0</v>
      </c>
      <c r="AV62" s="2">
        <v>1</v>
      </c>
      <c r="AW62" s="2">
        <v>0</v>
      </c>
      <c r="AX62" s="2">
        <v>0</v>
      </c>
      <c r="AY62" s="2">
        <v>0</v>
      </c>
      <c r="AZ62" s="2">
        <v>1</v>
      </c>
      <c r="BA62" s="9" t="s">
        <v>447</v>
      </c>
      <c r="BB62" s="9" t="s">
        <v>446</v>
      </c>
      <c r="BC62" s="9" t="s">
        <v>509</v>
      </c>
    </row>
    <row r="63" spans="1:58" ht="27.5" customHeight="1" x14ac:dyDescent="0.35">
      <c r="A63" s="2" t="s">
        <v>567</v>
      </c>
      <c r="B63" s="2" t="s">
        <v>668</v>
      </c>
      <c r="C63" s="11">
        <v>45208</v>
      </c>
      <c r="D63" s="3" t="s">
        <v>675</v>
      </c>
      <c r="E63" s="3" t="s">
        <v>11</v>
      </c>
      <c r="F63" s="3" t="s">
        <v>61</v>
      </c>
      <c r="G63" s="3" t="s">
        <v>609</v>
      </c>
      <c r="H63" s="3" t="s">
        <v>379</v>
      </c>
      <c r="J63" s="4" t="s">
        <v>670</v>
      </c>
      <c r="K63" s="4" t="s">
        <v>671</v>
      </c>
      <c r="L63" s="4" t="s">
        <v>85</v>
      </c>
      <c r="M63" s="4" t="s">
        <v>847</v>
      </c>
      <c r="N63" s="4" t="s">
        <v>102</v>
      </c>
      <c r="O63" s="5" t="s">
        <v>672</v>
      </c>
      <c r="P63" s="5" t="s">
        <v>673</v>
      </c>
      <c r="Q63" s="5" t="s">
        <v>406</v>
      </c>
      <c r="R63" s="5" t="s">
        <v>856</v>
      </c>
      <c r="S63" s="5" t="s">
        <v>510</v>
      </c>
      <c r="T63" s="6" t="s">
        <v>131</v>
      </c>
      <c r="U63" s="6">
        <v>2500</v>
      </c>
      <c r="V63" s="6" t="s">
        <v>683</v>
      </c>
      <c r="X63" s="6" t="s">
        <v>685</v>
      </c>
      <c r="AC63" s="6" t="s">
        <v>864</v>
      </c>
      <c r="AD63" s="7" t="s">
        <v>381</v>
      </c>
      <c r="AE63" s="7" t="s">
        <v>644</v>
      </c>
      <c r="AF63" s="7" t="s">
        <v>133</v>
      </c>
      <c r="AN63" s="9" t="s">
        <v>747</v>
      </c>
      <c r="AO63" s="9" t="s">
        <v>382</v>
      </c>
      <c r="AP63" s="2">
        <v>1</v>
      </c>
      <c r="AQ63" s="2">
        <v>0</v>
      </c>
      <c r="AR63" s="2">
        <v>0</v>
      </c>
      <c r="AS63" s="2">
        <v>0</v>
      </c>
      <c r="AT63" s="2">
        <v>1</v>
      </c>
      <c r="AU63" s="2">
        <v>0</v>
      </c>
      <c r="AV63" s="2">
        <v>0</v>
      </c>
      <c r="AW63" s="2">
        <v>0</v>
      </c>
      <c r="AX63" s="2">
        <v>0</v>
      </c>
      <c r="AY63" s="2">
        <v>0</v>
      </c>
      <c r="AZ63" s="2">
        <v>1</v>
      </c>
      <c r="BA63" s="9" t="s">
        <v>186</v>
      </c>
      <c r="BB63" s="9" t="s">
        <v>187</v>
      </c>
      <c r="BC63" s="9" t="s">
        <v>380</v>
      </c>
      <c r="BD63" s="9" t="s">
        <v>548</v>
      </c>
    </row>
    <row r="64" spans="1:58" ht="27.5" customHeight="1" x14ac:dyDescent="0.35">
      <c r="A64" s="2" t="s">
        <v>793</v>
      </c>
      <c r="B64" s="2" t="s">
        <v>668</v>
      </c>
      <c r="C64" s="11">
        <v>45208</v>
      </c>
      <c r="D64" s="3" t="s">
        <v>675</v>
      </c>
      <c r="E64" s="3" t="s">
        <v>11</v>
      </c>
      <c r="F64" s="3" t="s">
        <v>61</v>
      </c>
      <c r="G64" s="3" t="s">
        <v>507</v>
      </c>
      <c r="H64" s="3" t="s">
        <v>505</v>
      </c>
      <c r="J64" s="4" t="s">
        <v>670</v>
      </c>
      <c r="K64" s="4" t="s">
        <v>671</v>
      </c>
      <c r="L64" s="4" t="s">
        <v>86</v>
      </c>
      <c r="M64" s="4" t="s">
        <v>846</v>
      </c>
      <c r="N64" s="4" t="s">
        <v>630</v>
      </c>
      <c r="T64" s="6" t="s">
        <v>87</v>
      </c>
      <c r="U64" s="6" t="s">
        <v>105</v>
      </c>
      <c r="V64" s="6" t="s">
        <v>683</v>
      </c>
      <c r="X64" s="6" t="s">
        <v>685</v>
      </c>
      <c r="AC64" s="6" t="s">
        <v>857</v>
      </c>
      <c r="AF64" s="7" t="s">
        <v>650</v>
      </c>
      <c r="AN64" s="9" t="s">
        <v>137</v>
      </c>
      <c r="AP64" s="2">
        <v>1</v>
      </c>
      <c r="AQ64" s="2">
        <v>0</v>
      </c>
      <c r="AR64" s="2">
        <v>0</v>
      </c>
      <c r="AS64" s="2">
        <v>0</v>
      </c>
      <c r="AT64" s="2">
        <v>0</v>
      </c>
      <c r="AU64" s="2">
        <v>0</v>
      </c>
      <c r="AV64" s="2">
        <v>0</v>
      </c>
      <c r="AW64" s="2">
        <v>0</v>
      </c>
      <c r="AX64" s="2">
        <v>0</v>
      </c>
      <c r="AY64" s="2">
        <v>0</v>
      </c>
      <c r="AZ64" s="2">
        <v>1</v>
      </c>
      <c r="BA64" s="9" t="s">
        <v>188</v>
      </c>
      <c r="BB64" s="9" t="s">
        <v>189</v>
      </c>
    </row>
    <row r="65" spans="1:57" ht="27.5" customHeight="1" x14ac:dyDescent="0.35">
      <c r="A65" s="2" t="s">
        <v>568</v>
      </c>
      <c r="B65" s="2" t="s">
        <v>668</v>
      </c>
      <c r="C65" s="11">
        <v>45209</v>
      </c>
      <c r="D65" s="3" t="s">
        <v>675</v>
      </c>
      <c r="E65" s="3" t="s">
        <v>11</v>
      </c>
      <c r="F65" s="3" t="s">
        <v>61</v>
      </c>
      <c r="G65" s="3" t="s">
        <v>609</v>
      </c>
      <c r="H65" s="3" t="s">
        <v>379</v>
      </c>
      <c r="J65" s="4" t="s">
        <v>670</v>
      </c>
      <c r="K65" s="4" t="s">
        <v>671</v>
      </c>
      <c r="L65" s="4" t="s">
        <v>85</v>
      </c>
      <c r="M65" s="4" t="s">
        <v>847</v>
      </c>
      <c r="N65" s="4" t="s">
        <v>102</v>
      </c>
      <c r="O65" s="5" t="s">
        <v>672</v>
      </c>
      <c r="P65" s="5" t="s">
        <v>673</v>
      </c>
      <c r="Q65" s="5" t="s">
        <v>406</v>
      </c>
      <c r="R65" s="5" t="s">
        <v>856</v>
      </c>
      <c r="S65" s="5" t="s">
        <v>510</v>
      </c>
      <c r="T65" s="6" t="s">
        <v>131</v>
      </c>
      <c r="U65" s="6">
        <v>2500</v>
      </c>
      <c r="V65" s="6" t="s">
        <v>683</v>
      </c>
      <c r="X65" s="6" t="s">
        <v>685</v>
      </c>
      <c r="AC65" s="6" t="s">
        <v>864</v>
      </c>
      <c r="AD65" s="7" t="s">
        <v>381</v>
      </c>
      <c r="AE65" s="7" t="s">
        <v>644</v>
      </c>
      <c r="AF65" s="7" t="s">
        <v>133</v>
      </c>
      <c r="AN65" s="9" t="s">
        <v>747</v>
      </c>
      <c r="AO65" s="9" t="s">
        <v>382</v>
      </c>
      <c r="AP65" s="2">
        <v>1</v>
      </c>
      <c r="AQ65" s="2">
        <v>0</v>
      </c>
      <c r="AR65" s="2">
        <v>0</v>
      </c>
      <c r="AS65" s="2">
        <v>0</v>
      </c>
      <c r="AT65" s="2">
        <v>1</v>
      </c>
      <c r="AU65" s="2">
        <v>0</v>
      </c>
      <c r="AV65" s="2">
        <v>0</v>
      </c>
      <c r="AW65" s="2">
        <v>0</v>
      </c>
      <c r="AX65" s="2">
        <v>0</v>
      </c>
      <c r="AY65" s="2">
        <v>0</v>
      </c>
      <c r="AZ65" s="2">
        <v>1</v>
      </c>
      <c r="BA65" s="9" t="s">
        <v>186</v>
      </c>
      <c r="BB65" s="9" t="s">
        <v>187</v>
      </c>
      <c r="BC65" s="9" t="s">
        <v>380</v>
      </c>
    </row>
    <row r="66" spans="1:57" ht="27.5" customHeight="1" x14ac:dyDescent="0.35">
      <c r="A66" s="2" t="s">
        <v>794</v>
      </c>
      <c r="B66" s="2" t="s">
        <v>668</v>
      </c>
      <c r="C66" s="11">
        <v>45210</v>
      </c>
      <c r="D66" s="3" t="s">
        <v>675</v>
      </c>
      <c r="E66" s="3" t="s">
        <v>11</v>
      </c>
      <c r="F66" s="3" t="s">
        <v>61</v>
      </c>
      <c r="G66" s="3" t="s">
        <v>609</v>
      </c>
      <c r="H66" s="3" t="s">
        <v>379</v>
      </c>
      <c r="J66" s="4" t="s">
        <v>670</v>
      </c>
      <c r="K66" s="4" t="s">
        <v>671</v>
      </c>
      <c r="L66" s="4" t="s">
        <v>85</v>
      </c>
      <c r="M66" s="4" t="s">
        <v>847</v>
      </c>
      <c r="N66" s="4" t="s">
        <v>102</v>
      </c>
      <c r="O66" s="5" t="s">
        <v>672</v>
      </c>
      <c r="P66" s="5" t="s">
        <v>673</v>
      </c>
      <c r="Q66" s="5" t="s">
        <v>406</v>
      </c>
      <c r="R66" s="5" t="s">
        <v>856</v>
      </c>
      <c r="S66" s="5" t="s">
        <v>510</v>
      </c>
      <c r="T66" s="6" t="s">
        <v>131</v>
      </c>
      <c r="U66" s="6">
        <v>2500</v>
      </c>
      <c r="V66" s="6" t="s">
        <v>683</v>
      </c>
      <c r="X66" s="6" t="s">
        <v>685</v>
      </c>
      <c r="AC66" s="6" t="s">
        <v>864</v>
      </c>
      <c r="AD66" s="7" t="s">
        <v>381</v>
      </c>
      <c r="AE66" s="7" t="s">
        <v>644</v>
      </c>
      <c r="AF66" s="7" t="s">
        <v>133</v>
      </c>
      <c r="AN66" s="9" t="s">
        <v>747</v>
      </c>
      <c r="AO66" s="9" t="s">
        <v>382</v>
      </c>
      <c r="AP66" s="2">
        <v>1</v>
      </c>
      <c r="AQ66" s="2">
        <v>0</v>
      </c>
      <c r="AR66" s="2">
        <v>0</v>
      </c>
      <c r="AS66" s="2">
        <v>0</v>
      </c>
      <c r="AT66" s="2">
        <v>1</v>
      </c>
      <c r="AU66" s="2">
        <v>0</v>
      </c>
      <c r="AV66" s="2">
        <v>0</v>
      </c>
      <c r="AW66" s="2">
        <v>0</v>
      </c>
      <c r="AX66" s="2">
        <v>0</v>
      </c>
      <c r="AY66" s="2">
        <v>0</v>
      </c>
      <c r="AZ66" s="2">
        <v>1</v>
      </c>
      <c r="BA66" s="9" t="s">
        <v>559</v>
      </c>
      <c r="BC66" s="9" t="s">
        <v>558</v>
      </c>
    </row>
    <row r="67" spans="1:57" ht="27.5" customHeight="1" x14ac:dyDescent="0.35">
      <c r="A67" s="2" t="s">
        <v>569</v>
      </c>
      <c r="B67" s="2" t="s">
        <v>668</v>
      </c>
      <c r="C67" s="11">
        <v>45210</v>
      </c>
      <c r="D67" s="3" t="s">
        <v>675</v>
      </c>
      <c r="E67" s="3" t="s">
        <v>11</v>
      </c>
      <c r="F67" s="3" t="s">
        <v>61</v>
      </c>
      <c r="G67" s="3" t="s">
        <v>267</v>
      </c>
      <c r="H67" s="3" t="s">
        <v>321</v>
      </c>
      <c r="J67" s="4" t="s">
        <v>670</v>
      </c>
      <c r="K67" s="4" t="s">
        <v>671</v>
      </c>
      <c r="L67" s="4" t="s">
        <v>84</v>
      </c>
      <c r="M67" s="4" t="s">
        <v>846</v>
      </c>
      <c r="N67" s="4" t="s">
        <v>134</v>
      </c>
      <c r="T67" s="6" t="s">
        <v>136</v>
      </c>
      <c r="U67" s="6" t="s">
        <v>105</v>
      </c>
      <c r="V67" s="6" t="s">
        <v>683</v>
      </c>
      <c r="X67" s="6" t="s">
        <v>685</v>
      </c>
      <c r="AC67" s="6" t="s">
        <v>53</v>
      </c>
      <c r="AF67" s="7" t="s">
        <v>650</v>
      </c>
      <c r="AN67" s="9" t="s">
        <v>137</v>
      </c>
      <c r="AP67" s="2">
        <v>1</v>
      </c>
      <c r="AQ67" s="2">
        <v>0</v>
      </c>
      <c r="AR67" s="2">
        <v>0</v>
      </c>
      <c r="AS67" s="2">
        <v>0</v>
      </c>
      <c r="AT67" s="2">
        <v>0</v>
      </c>
      <c r="AU67" s="2">
        <v>0</v>
      </c>
      <c r="AV67" s="2">
        <v>0</v>
      </c>
      <c r="AW67" s="2">
        <v>0</v>
      </c>
      <c r="AX67" s="2">
        <v>0</v>
      </c>
      <c r="AY67" s="2">
        <v>0</v>
      </c>
      <c r="AZ67" s="2">
        <v>1</v>
      </c>
      <c r="BA67" s="9" t="s">
        <v>492</v>
      </c>
      <c r="BB67" s="9" t="s">
        <v>491</v>
      </c>
      <c r="BC67" s="9" t="s">
        <v>529</v>
      </c>
    </row>
    <row r="68" spans="1:57" ht="27.5" customHeight="1" x14ac:dyDescent="0.35">
      <c r="A68" s="2" t="s">
        <v>570</v>
      </c>
      <c r="B68" s="2" t="s">
        <v>668</v>
      </c>
      <c r="C68" s="11">
        <v>45211</v>
      </c>
      <c r="D68" s="3" t="s">
        <v>675</v>
      </c>
      <c r="E68" s="3" t="s">
        <v>11</v>
      </c>
      <c r="F68" s="3" t="s">
        <v>61</v>
      </c>
      <c r="G68" s="3" t="s">
        <v>609</v>
      </c>
      <c r="H68" s="3" t="s">
        <v>379</v>
      </c>
      <c r="J68" s="4" t="s">
        <v>670</v>
      </c>
      <c r="K68" s="4" t="s">
        <v>671</v>
      </c>
      <c r="L68" s="4" t="s">
        <v>85</v>
      </c>
      <c r="M68" s="4" t="s">
        <v>847</v>
      </c>
      <c r="N68" s="4" t="s">
        <v>102</v>
      </c>
      <c r="O68" s="5" t="s">
        <v>672</v>
      </c>
      <c r="P68" s="5" t="s">
        <v>673</v>
      </c>
      <c r="Q68" s="5" t="s">
        <v>406</v>
      </c>
      <c r="R68" s="5" t="s">
        <v>856</v>
      </c>
      <c r="S68" s="5" t="s">
        <v>510</v>
      </c>
      <c r="T68" s="6" t="s">
        <v>131</v>
      </c>
      <c r="U68" s="6">
        <v>2500</v>
      </c>
      <c r="V68" s="6" t="s">
        <v>683</v>
      </c>
      <c r="X68" s="6" t="s">
        <v>685</v>
      </c>
      <c r="AC68" s="6" t="s">
        <v>864</v>
      </c>
      <c r="AD68" s="7" t="s">
        <v>381</v>
      </c>
      <c r="AE68" s="7" t="s">
        <v>644</v>
      </c>
      <c r="AF68" s="7" t="s">
        <v>133</v>
      </c>
      <c r="AN68" s="9" t="s">
        <v>747</v>
      </c>
      <c r="AO68" s="9" t="s">
        <v>382</v>
      </c>
      <c r="AP68" s="2">
        <v>1</v>
      </c>
      <c r="AQ68" s="2">
        <v>0</v>
      </c>
      <c r="AR68" s="2">
        <v>0</v>
      </c>
      <c r="AS68" s="2">
        <v>0</v>
      </c>
      <c r="AT68" s="2">
        <v>1</v>
      </c>
      <c r="AU68" s="2">
        <v>0</v>
      </c>
      <c r="AV68" s="2">
        <v>0</v>
      </c>
      <c r="AW68" s="2">
        <v>0</v>
      </c>
      <c r="AX68" s="2">
        <v>0</v>
      </c>
      <c r="AY68" s="2">
        <v>0</v>
      </c>
      <c r="AZ68" s="2">
        <v>1</v>
      </c>
      <c r="BA68" s="9" t="s">
        <v>559</v>
      </c>
      <c r="BC68" s="9" t="s">
        <v>558</v>
      </c>
    </row>
    <row r="69" spans="1:57" ht="27.5" customHeight="1" x14ac:dyDescent="0.35">
      <c r="A69" s="2" t="s">
        <v>795</v>
      </c>
      <c r="B69" s="2" t="s">
        <v>668</v>
      </c>
      <c r="C69" s="11">
        <v>45212</v>
      </c>
      <c r="D69" s="3" t="s">
        <v>675</v>
      </c>
      <c r="E69" s="3" t="s">
        <v>11</v>
      </c>
      <c r="F69" s="3" t="s">
        <v>61</v>
      </c>
      <c r="G69" s="3" t="s">
        <v>609</v>
      </c>
      <c r="H69" s="3" t="s">
        <v>379</v>
      </c>
      <c r="J69" s="4" t="s">
        <v>670</v>
      </c>
      <c r="K69" s="4" t="s">
        <v>671</v>
      </c>
      <c r="L69" s="4" t="s">
        <v>85</v>
      </c>
      <c r="M69" s="4" t="s">
        <v>847</v>
      </c>
      <c r="N69" s="4" t="s">
        <v>102</v>
      </c>
      <c r="O69" s="5" t="s">
        <v>672</v>
      </c>
      <c r="P69" s="5" t="s">
        <v>673</v>
      </c>
      <c r="Q69" s="5" t="s">
        <v>406</v>
      </c>
      <c r="R69" s="5" t="s">
        <v>856</v>
      </c>
      <c r="S69" s="5" t="s">
        <v>510</v>
      </c>
      <c r="T69" s="6" t="s">
        <v>131</v>
      </c>
      <c r="U69" s="6">
        <v>2500</v>
      </c>
      <c r="V69" s="6" t="s">
        <v>683</v>
      </c>
      <c r="X69" s="6" t="s">
        <v>685</v>
      </c>
      <c r="AC69" s="6" t="s">
        <v>864</v>
      </c>
      <c r="AD69" s="7" t="s">
        <v>381</v>
      </c>
      <c r="AE69" s="7" t="s">
        <v>644</v>
      </c>
      <c r="AF69" s="7" t="s">
        <v>133</v>
      </c>
      <c r="AN69" s="9" t="s">
        <v>747</v>
      </c>
      <c r="AO69" s="9" t="s">
        <v>382</v>
      </c>
      <c r="AP69" s="2">
        <v>1</v>
      </c>
      <c r="AQ69" s="2">
        <v>0</v>
      </c>
      <c r="AR69" s="2">
        <v>0</v>
      </c>
      <c r="AS69" s="2">
        <v>0</v>
      </c>
      <c r="AT69" s="2">
        <v>1</v>
      </c>
      <c r="AU69" s="2">
        <v>0</v>
      </c>
      <c r="AV69" s="2">
        <v>0</v>
      </c>
      <c r="AW69" s="2">
        <v>0</v>
      </c>
      <c r="AX69" s="2">
        <v>0</v>
      </c>
      <c r="AY69" s="2">
        <v>0</v>
      </c>
      <c r="AZ69" s="2">
        <v>1</v>
      </c>
      <c r="BA69" s="9" t="s">
        <v>559</v>
      </c>
      <c r="BC69" s="9" t="s">
        <v>558</v>
      </c>
    </row>
    <row r="70" spans="1:57" ht="27.5" customHeight="1" x14ac:dyDescent="0.35">
      <c r="A70" s="2" t="s">
        <v>571</v>
      </c>
      <c r="B70" s="2" t="s">
        <v>668</v>
      </c>
      <c r="C70" s="11">
        <v>45212</v>
      </c>
      <c r="D70" s="3" t="s">
        <v>675</v>
      </c>
      <c r="E70" s="3" t="s">
        <v>18</v>
      </c>
      <c r="F70" s="3" t="s">
        <v>61</v>
      </c>
      <c r="G70" s="3" t="s">
        <v>619</v>
      </c>
      <c r="H70" s="3" t="s">
        <v>618</v>
      </c>
      <c r="J70" s="4" t="s">
        <v>670</v>
      </c>
      <c r="K70" s="4" t="s">
        <v>671</v>
      </c>
      <c r="L70" s="4" t="s">
        <v>86</v>
      </c>
      <c r="M70" s="4" t="s">
        <v>846</v>
      </c>
      <c r="N70" s="4" t="s">
        <v>630</v>
      </c>
      <c r="T70" s="6" t="s">
        <v>708</v>
      </c>
      <c r="U70" s="6" t="s">
        <v>105</v>
      </c>
      <c r="V70" s="6" t="s">
        <v>683</v>
      </c>
      <c r="X70" s="6" t="s">
        <v>685</v>
      </c>
      <c r="AC70" s="6" t="s">
        <v>864</v>
      </c>
      <c r="AF70" s="7" t="s">
        <v>650</v>
      </c>
      <c r="AN70" s="9" t="s">
        <v>137</v>
      </c>
      <c r="AP70" s="2">
        <v>1</v>
      </c>
      <c r="AQ70" s="2">
        <v>0</v>
      </c>
      <c r="AR70" s="2">
        <v>0</v>
      </c>
      <c r="AS70" s="2">
        <v>0</v>
      </c>
      <c r="AT70" s="2">
        <v>1</v>
      </c>
      <c r="AU70" s="2">
        <v>0</v>
      </c>
      <c r="AV70" s="2">
        <v>0</v>
      </c>
      <c r="AW70" s="2">
        <v>0</v>
      </c>
      <c r="AX70" s="2">
        <v>0</v>
      </c>
      <c r="AY70" s="2">
        <v>0</v>
      </c>
      <c r="AZ70" s="2">
        <v>1</v>
      </c>
      <c r="BA70" s="9" t="s">
        <v>192</v>
      </c>
      <c r="BB70" s="9" t="s">
        <v>193</v>
      </c>
    </row>
    <row r="71" spans="1:57" ht="27.5" customHeight="1" x14ac:dyDescent="0.35">
      <c r="A71" s="2" t="s">
        <v>572</v>
      </c>
      <c r="B71" s="2" t="s">
        <v>668</v>
      </c>
      <c r="C71" s="11">
        <v>45212</v>
      </c>
      <c r="D71" s="3" t="s">
        <v>675</v>
      </c>
      <c r="E71" s="3" t="s">
        <v>18</v>
      </c>
      <c r="F71" s="3" t="s">
        <v>61</v>
      </c>
      <c r="G71" s="3" t="s">
        <v>95</v>
      </c>
      <c r="H71" s="3" t="s">
        <v>320</v>
      </c>
      <c r="J71" s="4" t="s">
        <v>670</v>
      </c>
      <c r="K71" s="4" t="s">
        <v>671</v>
      </c>
      <c r="L71" s="4" t="s">
        <v>84</v>
      </c>
      <c r="M71" s="4" t="s">
        <v>846</v>
      </c>
      <c r="N71" s="4" t="s">
        <v>134</v>
      </c>
      <c r="T71" s="6" t="s">
        <v>707</v>
      </c>
      <c r="U71" s="6" t="s">
        <v>105</v>
      </c>
      <c r="V71" s="6" t="s">
        <v>683</v>
      </c>
      <c r="X71" s="6" t="s">
        <v>685</v>
      </c>
      <c r="AC71" s="6" t="s">
        <v>864</v>
      </c>
      <c r="AF71" s="7" t="s">
        <v>650</v>
      </c>
      <c r="AN71" s="9" t="s">
        <v>137</v>
      </c>
      <c r="AP71" s="2">
        <v>1</v>
      </c>
      <c r="AQ71" s="2">
        <v>0</v>
      </c>
      <c r="AR71" s="2">
        <v>0</v>
      </c>
      <c r="AS71" s="2">
        <v>0</v>
      </c>
      <c r="AT71" s="2">
        <v>1</v>
      </c>
      <c r="AU71" s="2">
        <v>0</v>
      </c>
      <c r="AV71" s="2">
        <v>0</v>
      </c>
      <c r="AW71" s="2">
        <v>0</v>
      </c>
      <c r="AX71" s="2">
        <v>0</v>
      </c>
      <c r="AY71" s="2">
        <v>0</v>
      </c>
      <c r="AZ71" s="2">
        <v>1</v>
      </c>
      <c r="BA71" s="9" t="s">
        <v>190</v>
      </c>
      <c r="BB71" s="9" t="s">
        <v>191</v>
      </c>
    </row>
    <row r="72" spans="1:57" ht="27.5" customHeight="1" x14ac:dyDescent="0.35">
      <c r="A72" s="2" t="s">
        <v>796</v>
      </c>
      <c r="B72" s="2" t="s">
        <v>668</v>
      </c>
      <c r="C72" s="11">
        <v>45213</v>
      </c>
      <c r="D72" s="3" t="s">
        <v>675</v>
      </c>
      <c r="E72" s="3" t="s">
        <v>11</v>
      </c>
      <c r="F72" s="3" t="s">
        <v>61</v>
      </c>
      <c r="G72" s="3" t="s">
        <v>609</v>
      </c>
      <c r="H72" s="3" t="s">
        <v>379</v>
      </c>
      <c r="J72" s="4" t="s">
        <v>670</v>
      </c>
      <c r="K72" s="4" t="s">
        <v>671</v>
      </c>
      <c r="L72" s="4" t="s">
        <v>85</v>
      </c>
      <c r="M72" s="4" t="s">
        <v>847</v>
      </c>
      <c r="N72" s="4" t="s">
        <v>102</v>
      </c>
      <c r="O72" s="5" t="s">
        <v>672</v>
      </c>
      <c r="P72" s="5" t="s">
        <v>673</v>
      </c>
      <c r="Q72" s="5" t="s">
        <v>406</v>
      </c>
      <c r="R72" s="5" t="s">
        <v>856</v>
      </c>
      <c r="S72" s="5" t="s">
        <v>510</v>
      </c>
      <c r="T72" s="6" t="s">
        <v>131</v>
      </c>
      <c r="U72" s="6">
        <v>2500</v>
      </c>
      <c r="V72" s="6" t="s">
        <v>683</v>
      </c>
      <c r="X72" s="6" t="s">
        <v>685</v>
      </c>
      <c r="AC72" s="6" t="s">
        <v>864</v>
      </c>
      <c r="AD72" s="7" t="s">
        <v>381</v>
      </c>
      <c r="AE72" s="7" t="s">
        <v>644</v>
      </c>
      <c r="AF72" s="7" t="s">
        <v>133</v>
      </c>
      <c r="AN72" s="9" t="s">
        <v>747</v>
      </c>
      <c r="AO72" s="9" t="s">
        <v>382</v>
      </c>
      <c r="AP72" s="2">
        <v>1</v>
      </c>
      <c r="AQ72" s="2">
        <v>0</v>
      </c>
      <c r="AR72" s="2">
        <v>0</v>
      </c>
      <c r="AS72" s="2">
        <v>0</v>
      </c>
      <c r="AT72" s="2">
        <v>1</v>
      </c>
      <c r="AU72" s="2">
        <v>0</v>
      </c>
      <c r="AV72" s="2">
        <v>0</v>
      </c>
      <c r="AW72" s="2">
        <v>0</v>
      </c>
      <c r="AX72" s="2">
        <v>0</v>
      </c>
      <c r="AY72" s="2">
        <v>0</v>
      </c>
      <c r="AZ72" s="2">
        <v>1</v>
      </c>
      <c r="BA72" s="9" t="s">
        <v>559</v>
      </c>
      <c r="BC72" s="9" t="s">
        <v>558</v>
      </c>
    </row>
    <row r="73" spans="1:57" ht="27.5" customHeight="1" x14ac:dyDescent="0.35">
      <c r="A73" s="2" t="s">
        <v>573</v>
      </c>
      <c r="B73" s="2" t="s">
        <v>668</v>
      </c>
      <c r="C73" s="11">
        <v>45214</v>
      </c>
      <c r="D73" s="3" t="s">
        <v>675</v>
      </c>
      <c r="E73" s="3" t="s">
        <v>11</v>
      </c>
      <c r="F73" s="3" t="s">
        <v>61</v>
      </c>
      <c r="G73" s="3" t="s">
        <v>437</v>
      </c>
      <c r="H73" s="3" t="s">
        <v>617</v>
      </c>
      <c r="I73" s="3" t="s">
        <v>633</v>
      </c>
      <c r="J73" s="4" t="s">
        <v>670</v>
      </c>
      <c r="K73" s="4" t="s">
        <v>671</v>
      </c>
      <c r="L73" s="4" t="s">
        <v>84</v>
      </c>
      <c r="M73" s="4" t="s">
        <v>848</v>
      </c>
      <c r="N73" s="4" t="s">
        <v>84</v>
      </c>
      <c r="O73" s="5" t="s">
        <v>672</v>
      </c>
      <c r="P73" s="5" t="s">
        <v>673</v>
      </c>
      <c r="Q73" s="5" t="s">
        <v>851</v>
      </c>
      <c r="R73" s="5" t="s">
        <v>855</v>
      </c>
      <c r="S73" s="5" t="s">
        <v>280</v>
      </c>
      <c r="T73" s="6" t="s">
        <v>385</v>
      </c>
      <c r="U73" s="6" t="s">
        <v>122</v>
      </c>
      <c r="V73" s="6" t="s">
        <v>683</v>
      </c>
      <c r="X73" s="6" t="s">
        <v>685</v>
      </c>
      <c r="AB73" s="6" t="s">
        <v>867</v>
      </c>
      <c r="AC73" s="6" t="s">
        <v>864</v>
      </c>
      <c r="AD73" s="7" t="s">
        <v>348</v>
      </c>
      <c r="AE73" s="7" t="s">
        <v>644</v>
      </c>
      <c r="AF73" s="7" t="s">
        <v>266</v>
      </c>
      <c r="AN73" s="9" t="s">
        <v>742</v>
      </c>
      <c r="AO73" s="9" t="s">
        <v>743</v>
      </c>
      <c r="AP73" s="2">
        <v>1</v>
      </c>
      <c r="AQ73" s="2">
        <v>0</v>
      </c>
      <c r="AR73" s="2">
        <v>0</v>
      </c>
      <c r="AS73" s="2">
        <v>0</v>
      </c>
      <c r="AT73" s="2">
        <v>1</v>
      </c>
      <c r="AU73" s="2">
        <v>0</v>
      </c>
      <c r="AV73" s="2">
        <v>0</v>
      </c>
      <c r="AW73" s="2">
        <v>0</v>
      </c>
      <c r="AX73" s="2">
        <v>0</v>
      </c>
      <c r="AY73" s="2">
        <v>0</v>
      </c>
      <c r="AZ73" s="2">
        <v>1</v>
      </c>
      <c r="BA73" s="9" t="s">
        <v>289</v>
      </c>
      <c r="BB73" s="9" t="s">
        <v>290</v>
      </c>
      <c r="BC73" s="9" t="s">
        <v>291</v>
      </c>
      <c r="BD73" s="9" t="s">
        <v>558</v>
      </c>
    </row>
    <row r="74" spans="1:57" ht="27.5" customHeight="1" x14ac:dyDescent="0.35">
      <c r="A74" s="2" t="s">
        <v>797</v>
      </c>
      <c r="B74" s="2" t="s">
        <v>668</v>
      </c>
      <c r="C74" s="11">
        <v>45214</v>
      </c>
      <c r="D74" s="3" t="s">
        <v>675</v>
      </c>
      <c r="E74" s="3" t="s">
        <v>11</v>
      </c>
      <c r="F74" s="3" t="s">
        <v>61</v>
      </c>
      <c r="G74" s="3" t="s">
        <v>609</v>
      </c>
      <c r="H74" s="3" t="s">
        <v>379</v>
      </c>
      <c r="J74" s="4" t="s">
        <v>670</v>
      </c>
      <c r="K74" s="4" t="s">
        <v>671</v>
      </c>
      <c r="L74" s="4" t="s">
        <v>85</v>
      </c>
      <c r="M74" s="4" t="s">
        <v>847</v>
      </c>
      <c r="N74" s="4" t="s">
        <v>102</v>
      </c>
      <c r="O74" s="5" t="s">
        <v>672</v>
      </c>
      <c r="P74" s="5" t="s">
        <v>673</v>
      </c>
      <c r="Q74" s="5" t="s">
        <v>406</v>
      </c>
      <c r="R74" s="5" t="s">
        <v>856</v>
      </c>
      <c r="S74" s="5" t="s">
        <v>510</v>
      </c>
      <c r="T74" s="6" t="s">
        <v>131</v>
      </c>
      <c r="U74" s="6">
        <v>2500</v>
      </c>
      <c r="V74" s="6" t="s">
        <v>683</v>
      </c>
      <c r="X74" s="6" t="s">
        <v>685</v>
      </c>
      <c r="AC74" s="6" t="s">
        <v>864</v>
      </c>
      <c r="AD74" s="7" t="s">
        <v>381</v>
      </c>
      <c r="AE74" s="7" t="s">
        <v>644</v>
      </c>
      <c r="AF74" s="7" t="s">
        <v>133</v>
      </c>
      <c r="AN74" s="9" t="s">
        <v>747</v>
      </c>
      <c r="AO74" s="9" t="s">
        <v>748</v>
      </c>
      <c r="AP74" s="2">
        <v>1</v>
      </c>
      <c r="AQ74" s="2">
        <v>0</v>
      </c>
      <c r="AR74" s="2">
        <v>0</v>
      </c>
      <c r="AS74" s="2">
        <v>0</v>
      </c>
      <c r="AT74" s="2">
        <v>1</v>
      </c>
      <c r="AU74" s="2">
        <v>0</v>
      </c>
      <c r="AV74" s="2">
        <v>0</v>
      </c>
      <c r="AW74" s="2">
        <v>0</v>
      </c>
      <c r="AX74" s="2">
        <v>0</v>
      </c>
      <c r="AY74" s="2">
        <v>0</v>
      </c>
      <c r="AZ74" s="2">
        <v>1</v>
      </c>
      <c r="BA74" s="9" t="s">
        <v>559</v>
      </c>
      <c r="BC74" s="9" t="s">
        <v>558</v>
      </c>
    </row>
    <row r="75" spans="1:57" ht="27.5" customHeight="1" x14ac:dyDescent="0.35">
      <c r="A75" s="2" t="s">
        <v>574</v>
      </c>
      <c r="B75" s="2" t="s">
        <v>668</v>
      </c>
      <c r="C75" s="11">
        <v>45215</v>
      </c>
      <c r="D75" s="3" t="s">
        <v>675</v>
      </c>
      <c r="E75" s="3" t="s">
        <v>11</v>
      </c>
      <c r="F75" s="3" t="s">
        <v>61</v>
      </c>
      <c r="G75" s="3" t="s">
        <v>267</v>
      </c>
      <c r="H75" s="3" t="s">
        <v>494</v>
      </c>
      <c r="J75" s="4" t="s">
        <v>670</v>
      </c>
      <c r="K75" s="4" t="s">
        <v>671</v>
      </c>
      <c r="L75" s="4" t="s">
        <v>84</v>
      </c>
      <c r="M75" s="4" t="s">
        <v>846</v>
      </c>
      <c r="N75" s="4" t="s">
        <v>134</v>
      </c>
      <c r="T75" s="6" t="s">
        <v>726</v>
      </c>
      <c r="U75" s="6" t="s">
        <v>105</v>
      </c>
      <c r="V75" s="6" t="s">
        <v>739</v>
      </c>
      <c r="X75" s="6" t="s">
        <v>685</v>
      </c>
      <c r="AC75" s="6" t="s">
        <v>864</v>
      </c>
      <c r="AF75" s="7" t="s">
        <v>650</v>
      </c>
      <c r="AN75" s="9" t="s">
        <v>137</v>
      </c>
      <c r="AO75" s="9" t="s">
        <v>495</v>
      </c>
      <c r="AP75" s="2">
        <v>1</v>
      </c>
      <c r="AQ75" s="2">
        <v>0</v>
      </c>
      <c r="AR75" s="2">
        <v>0</v>
      </c>
      <c r="AS75" s="2">
        <v>0</v>
      </c>
      <c r="AT75" s="2">
        <v>1</v>
      </c>
      <c r="AU75" s="2">
        <v>0</v>
      </c>
      <c r="AV75" s="2">
        <v>0</v>
      </c>
      <c r="AW75" s="2">
        <v>0</v>
      </c>
      <c r="AX75" s="2">
        <v>0</v>
      </c>
      <c r="AY75" s="2">
        <v>0</v>
      </c>
      <c r="AZ75" s="2">
        <v>1</v>
      </c>
      <c r="BA75" s="9" t="s">
        <v>194</v>
      </c>
      <c r="BB75" s="9" t="s">
        <v>195</v>
      </c>
      <c r="BC75" s="9" t="s">
        <v>384</v>
      </c>
      <c r="BD75" s="9" t="s">
        <v>493</v>
      </c>
      <c r="BE75" s="9" t="s">
        <v>562</v>
      </c>
    </row>
    <row r="76" spans="1:57" ht="27.5" customHeight="1" x14ac:dyDescent="0.35">
      <c r="A76" s="2" t="s">
        <v>575</v>
      </c>
      <c r="B76" s="2" t="s">
        <v>668</v>
      </c>
      <c r="C76" s="11">
        <v>45216</v>
      </c>
      <c r="D76" s="3" t="s">
        <v>675</v>
      </c>
      <c r="E76" s="3" t="s">
        <v>11</v>
      </c>
      <c r="F76" s="3" t="s">
        <v>61</v>
      </c>
      <c r="G76" s="3" t="s">
        <v>267</v>
      </c>
      <c r="H76" s="3" t="s">
        <v>526</v>
      </c>
      <c r="J76" s="4" t="s">
        <v>670</v>
      </c>
      <c r="K76" s="4" t="s">
        <v>671</v>
      </c>
      <c r="L76" s="4" t="s">
        <v>631</v>
      </c>
      <c r="M76" s="4" t="s">
        <v>845</v>
      </c>
      <c r="N76" s="4" t="s">
        <v>438</v>
      </c>
      <c r="T76" s="6" t="s">
        <v>140</v>
      </c>
      <c r="U76" s="6" t="s">
        <v>105</v>
      </c>
      <c r="V76" s="6" t="s">
        <v>739</v>
      </c>
      <c r="X76" s="6" t="s">
        <v>685</v>
      </c>
      <c r="AC76" s="6" t="s">
        <v>53</v>
      </c>
      <c r="AF76" s="7" t="s">
        <v>141</v>
      </c>
      <c r="AN76" s="9" t="s">
        <v>139</v>
      </c>
      <c r="AP76" s="2">
        <v>1</v>
      </c>
      <c r="AQ76" s="2">
        <v>0</v>
      </c>
      <c r="AR76" s="2">
        <v>0</v>
      </c>
      <c r="AS76" s="2">
        <v>0</v>
      </c>
      <c r="AT76" s="2">
        <v>0</v>
      </c>
      <c r="AU76" s="2">
        <v>0</v>
      </c>
      <c r="AV76" s="2">
        <v>0</v>
      </c>
      <c r="AW76" s="2">
        <v>0</v>
      </c>
      <c r="AX76" s="2">
        <v>0</v>
      </c>
      <c r="AY76" s="2">
        <v>0</v>
      </c>
      <c r="AZ76" s="2">
        <v>1</v>
      </c>
      <c r="BA76" s="9" t="s">
        <v>196</v>
      </c>
      <c r="BB76" s="9" t="s">
        <v>197</v>
      </c>
    </row>
    <row r="77" spans="1:57" ht="27.5" customHeight="1" x14ac:dyDescent="0.35">
      <c r="A77" s="2" t="s">
        <v>798</v>
      </c>
      <c r="B77" s="2" t="s">
        <v>668</v>
      </c>
      <c r="C77" s="11">
        <v>45217</v>
      </c>
      <c r="D77" s="3" t="s">
        <v>675</v>
      </c>
      <c r="E77" s="3" t="s">
        <v>13</v>
      </c>
      <c r="F77" s="3" t="s">
        <v>259</v>
      </c>
      <c r="G77" s="3" t="s">
        <v>13</v>
      </c>
      <c r="H77" s="3" t="s">
        <v>13</v>
      </c>
      <c r="I77" s="3" t="s">
        <v>632</v>
      </c>
      <c r="J77" s="4" t="s">
        <v>670</v>
      </c>
      <c r="K77" s="4" t="s">
        <v>671</v>
      </c>
      <c r="L77" s="4" t="s">
        <v>86</v>
      </c>
      <c r="M77" s="4" t="s">
        <v>846</v>
      </c>
      <c r="N77" s="4" t="s">
        <v>630</v>
      </c>
      <c r="T77" s="6" t="s">
        <v>701</v>
      </c>
      <c r="U77" s="6" t="s">
        <v>105</v>
      </c>
      <c r="V77" s="6" t="s">
        <v>683</v>
      </c>
      <c r="X77" s="6" t="s">
        <v>685</v>
      </c>
      <c r="AC77" s="6" t="s">
        <v>864</v>
      </c>
      <c r="AF77" s="7" t="s">
        <v>650</v>
      </c>
      <c r="AN77" s="9" t="s">
        <v>146</v>
      </c>
      <c r="AP77" s="2">
        <v>1</v>
      </c>
      <c r="AQ77" s="2">
        <v>0</v>
      </c>
      <c r="AR77" s="2">
        <v>0</v>
      </c>
      <c r="AS77" s="2">
        <v>0</v>
      </c>
      <c r="AT77" s="2">
        <v>1</v>
      </c>
      <c r="AU77" s="2">
        <v>0</v>
      </c>
      <c r="AV77" s="2">
        <v>0</v>
      </c>
      <c r="AW77" s="2">
        <v>0</v>
      </c>
      <c r="AX77" s="2">
        <v>0</v>
      </c>
      <c r="AY77" s="2">
        <v>0</v>
      </c>
      <c r="AZ77" s="2">
        <v>1</v>
      </c>
      <c r="BA77" s="9" t="s">
        <v>214</v>
      </c>
      <c r="BB77" s="9" t="s">
        <v>215</v>
      </c>
    </row>
    <row r="78" spans="1:57" ht="27.5" customHeight="1" x14ac:dyDescent="0.35">
      <c r="A78" s="2" t="s">
        <v>576</v>
      </c>
      <c r="B78" s="2" t="s">
        <v>668</v>
      </c>
      <c r="C78" s="11">
        <v>45217</v>
      </c>
      <c r="D78" s="3" t="s">
        <v>675</v>
      </c>
      <c r="E78" s="3" t="s">
        <v>17</v>
      </c>
      <c r="F78" s="3" t="s">
        <v>60</v>
      </c>
      <c r="G78" s="3" t="s">
        <v>595</v>
      </c>
      <c r="H78" s="3" t="s">
        <v>587</v>
      </c>
      <c r="I78" s="3" t="s">
        <v>632</v>
      </c>
      <c r="J78" s="4" t="s">
        <v>670</v>
      </c>
      <c r="K78" s="4" t="s">
        <v>671</v>
      </c>
      <c r="L78" s="4" t="s">
        <v>86</v>
      </c>
      <c r="M78" s="4" t="s">
        <v>846</v>
      </c>
      <c r="N78" s="4" t="s">
        <v>630</v>
      </c>
      <c r="T78" s="6" t="s">
        <v>87</v>
      </c>
      <c r="U78" s="6" t="s">
        <v>105</v>
      </c>
      <c r="V78" s="6" t="s">
        <v>683</v>
      </c>
      <c r="X78" s="6" t="s">
        <v>685</v>
      </c>
      <c r="AC78" s="6" t="s">
        <v>857</v>
      </c>
      <c r="AF78" s="7" t="s">
        <v>650</v>
      </c>
      <c r="AN78" s="9" t="s">
        <v>137</v>
      </c>
      <c r="AP78" s="2">
        <v>1</v>
      </c>
      <c r="AQ78" s="2">
        <v>0</v>
      </c>
      <c r="AR78" s="2">
        <v>0</v>
      </c>
      <c r="AS78" s="2">
        <v>0</v>
      </c>
      <c r="AT78" s="2">
        <v>0</v>
      </c>
      <c r="AU78" s="2">
        <v>0</v>
      </c>
      <c r="AV78" s="2">
        <v>0</v>
      </c>
      <c r="AW78" s="2">
        <v>0</v>
      </c>
      <c r="AX78" s="2">
        <v>0</v>
      </c>
      <c r="AY78" s="2">
        <v>0</v>
      </c>
      <c r="AZ78" s="2">
        <v>1</v>
      </c>
      <c r="BA78" s="9" t="s">
        <v>204</v>
      </c>
      <c r="BB78" s="9" t="s">
        <v>205</v>
      </c>
      <c r="BC78" s="9" t="s">
        <v>499</v>
      </c>
    </row>
    <row r="79" spans="1:57" ht="27.5" customHeight="1" x14ac:dyDescent="0.35">
      <c r="A79" s="2" t="s">
        <v>577</v>
      </c>
      <c r="B79" s="2" t="s">
        <v>668</v>
      </c>
      <c r="C79" s="11">
        <v>45217</v>
      </c>
      <c r="D79" s="3" t="s">
        <v>675</v>
      </c>
      <c r="E79" s="3" t="s">
        <v>18</v>
      </c>
      <c r="F79" s="3" t="s">
        <v>61</v>
      </c>
      <c r="G79" s="3" t="s">
        <v>594</v>
      </c>
      <c r="H79" s="3" t="s">
        <v>502</v>
      </c>
      <c r="I79" s="3" t="s">
        <v>632</v>
      </c>
      <c r="J79" s="4" t="s">
        <v>670</v>
      </c>
      <c r="K79" s="4" t="s">
        <v>671</v>
      </c>
      <c r="L79" s="4" t="s">
        <v>86</v>
      </c>
      <c r="M79" s="4" t="s">
        <v>846</v>
      </c>
      <c r="N79" s="4" t="s">
        <v>630</v>
      </c>
      <c r="T79" s="6" t="s">
        <v>87</v>
      </c>
      <c r="U79" s="6" t="s">
        <v>105</v>
      </c>
      <c r="V79" s="6" t="s">
        <v>683</v>
      </c>
      <c r="X79" s="6" t="s">
        <v>685</v>
      </c>
      <c r="AC79" s="6" t="s">
        <v>857</v>
      </c>
      <c r="AF79" s="7" t="s">
        <v>650</v>
      </c>
      <c r="AN79" s="9" t="s">
        <v>142</v>
      </c>
      <c r="AP79" s="2">
        <v>1</v>
      </c>
      <c r="AQ79" s="2">
        <v>0</v>
      </c>
      <c r="AR79" s="2">
        <v>0</v>
      </c>
      <c r="AS79" s="2">
        <v>0</v>
      </c>
      <c r="AT79" s="2">
        <v>1</v>
      </c>
      <c r="AU79" s="2">
        <v>0</v>
      </c>
      <c r="AV79" s="2">
        <v>0</v>
      </c>
      <c r="AW79" s="2">
        <v>0</v>
      </c>
      <c r="AX79" s="2">
        <v>0</v>
      </c>
      <c r="AY79" s="2">
        <v>0</v>
      </c>
      <c r="AZ79" s="2">
        <v>1</v>
      </c>
      <c r="BA79" s="9" t="s">
        <v>500</v>
      </c>
      <c r="BB79" s="9" t="s">
        <v>499</v>
      </c>
    </row>
    <row r="80" spans="1:57" ht="27.5" customHeight="1" x14ac:dyDescent="0.35">
      <c r="A80" s="2" t="s">
        <v>799</v>
      </c>
      <c r="B80" s="2" t="s">
        <v>668</v>
      </c>
      <c r="C80" s="11">
        <v>45217</v>
      </c>
      <c r="D80" s="3" t="s">
        <v>675</v>
      </c>
      <c r="E80" s="3" t="s">
        <v>18</v>
      </c>
      <c r="F80" s="3" t="s">
        <v>61</v>
      </c>
      <c r="G80" s="3" t="s">
        <v>596</v>
      </c>
      <c r="H80" s="3" t="s">
        <v>501</v>
      </c>
      <c r="I80" s="3" t="s">
        <v>632</v>
      </c>
      <c r="J80" s="4" t="s">
        <v>670</v>
      </c>
      <c r="K80" s="4" t="s">
        <v>671</v>
      </c>
      <c r="L80" s="4" t="s">
        <v>86</v>
      </c>
      <c r="M80" s="4" t="s">
        <v>846</v>
      </c>
      <c r="N80" s="4" t="s">
        <v>630</v>
      </c>
      <c r="T80" s="6" t="s">
        <v>87</v>
      </c>
      <c r="U80" s="6" t="s">
        <v>105</v>
      </c>
      <c r="V80" s="6" t="s">
        <v>683</v>
      </c>
      <c r="X80" s="6" t="s">
        <v>685</v>
      </c>
      <c r="AC80" s="6" t="s">
        <v>857</v>
      </c>
      <c r="AF80" s="7" t="s">
        <v>650</v>
      </c>
      <c r="AN80" s="9" t="s">
        <v>142</v>
      </c>
      <c r="AP80" s="2">
        <v>1</v>
      </c>
      <c r="AQ80" s="2">
        <v>0</v>
      </c>
      <c r="AR80" s="2">
        <v>0</v>
      </c>
      <c r="AS80" s="2">
        <v>0</v>
      </c>
      <c r="AT80" s="2">
        <v>0</v>
      </c>
      <c r="AU80" s="2">
        <v>0</v>
      </c>
      <c r="AV80" s="2">
        <v>0</v>
      </c>
      <c r="AW80" s="2">
        <v>0</v>
      </c>
      <c r="AX80" s="2">
        <v>0</v>
      </c>
      <c r="AY80" s="2">
        <v>0</v>
      </c>
      <c r="AZ80" s="2">
        <v>1</v>
      </c>
      <c r="BA80" s="9" t="s">
        <v>500</v>
      </c>
      <c r="BB80" s="9" t="s">
        <v>499</v>
      </c>
    </row>
    <row r="81" spans="1:56" ht="27.5" customHeight="1" x14ac:dyDescent="0.35">
      <c r="A81" s="2" t="s">
        <v>578</v>
      </c>
      <c r="B81" s="2" t="s">
        <v>668</v>
      </c>
      <c r="C81" s="11">
        <v>45217</v>
      </c>
      <c r="D81" s="3" t="s">
        <v>675</v>
      </c>
      <c r="E81" s="3" t="s">
        <v>14</v>
      </c>
      <c r="F81" s="3" t="s">
        <v>258</v>
      </c>
      <c r="G81" s="3" t="s">
        <v>604</v>
      </c>
      <c r="H81" s="3" t="s">
        <v>601</v>
      </c>
      <c r="I81" s="3" t="s">
        <v>632</v>
      </c>
      <c r="J81" s="4" t="s">
        <v>670</v>
      </c>
      <c r="K81" s="4" t="s">
        <v>671</v>
      </c>
      <c r="L81" s="4" t="s">
        <v>86</v>
      </c>
      <c r="M81" s="4" t="s">
        <v>846</v>
      </c>
      <c r="N81" s="4" t="s">
        <v>630</v>
      </c>
      <c r="T81" s="6" t="s">
        <v>87</v>
      </c>
      <c r="U81" s="6" t="s">
        <v>105</v>
      </c>
      <c r="V81" s="6" t="s">
        <v>683</v>
      </c>
      <c r="X81" s="6" t="s">
        <v>685</v>
      </c>
      <c r="AC81" s="6" t="s">
        <v>857</v>
      </c>
      <c r="AF81" s="7" t="s">
        <v>650</v>
      </c>
      <c r="AN81" s="9" t="s">
        <v>137</v>
      </c>
      <c r="AP81" s="2">
        <v>1</v>
      </c>
      <c r="AQ81" s="2">
        <v>0</v>
      </c>
      <c r="AR81" s="2">
        <v>0</v>
      </c>
      <c r="AS81" s="2">
        <v>0</v>
      </c>
      <c r="AT81" s="2">
        <v>0</v>
      </c>
      <c r="AU81" s="2">
        <v>0</v>
      </c>
      <c r="AV81" s="2">
        <v>0</v>
      </c>
      <c r="AW81" s="2">
        <v>0</v>
      </c>
      <c r="AX81" s="2">
        <v>0</v>
      </c>
      <c r="AY81" s="2">
        <v>0</v>
      </c>
      <c r="AZ81" s="2">
        <v>1</v>
      </c>
      <c r="BA81" s="9" t="s">
        <v>202</v>
      </c>
      <c r="BB81" s="9" t="s">
        <v>203</v>
      </c>
    </row>
    <row r="82" spans="1:56" ht="27.5" customHeight="1" x14ac:dyDescent="0.35">
      <c r="A82" s="2" t="s">
        <v>800</v>
      </c>
      <c r="B82" s="2" t="s">
        <v>668</v>
      </c>
      <c r="C82" s="11">
        <v>45217</v>
      </c>
      <c r="D82" s="3" t="s">
        <v>675</v>
      </c>
      <c r="E82" s="3" t="s">
        <v>34</v>
      </c>
      <c r="F82" s="3" t="s">
        <v>681</v>
      </c>
      <c r="G82" s="3" t="s">
        <v>598</v>
      </c>
      <c r="H82" s="3" t="s">
        <v>600</v>
      </c>
      <c r="I82" s="3" t="s">
        <v>632</v>
      </c>
      <c r="J82" s="4" t="s">
        <v>670</v>
      </c>
      <c r="K82" s="4" t="s">
        <v>671</v>
      </c>
      <c r="L82" s="4" t="s">
        <v>86</v>
      </c>
      <c r="M82" s="4" t="s">
        <v>846</v>
      </c>
      <c r="N82" s="4" t="s">
        <v>630</v>
      </c>
      <c r="T82" s="6" t="s">
        <v>87</v>
      </c>
      <c r="U82" s="6" t="s">
        <v>105</v>
      </c>
      <c r="V82" s="6" t="s">
        <v>683</v>
      </c>
      <c r="X82" s="6" t="s">
        <v>685</v>
      </c>
      <c r="AC82" s="6" t="s">
        <v>857</v>
      </c>
      <c r="AF82" s="7" t="s">
        <v>650</v>
      </c>
      <c r="AN82" s="9" t="s">
        <v>137</v>
      </c>
      <c r="AP82" s="2">
        <v>1</v>
      </c>
      <c r="AQ82" s="2">
        <v>0</v>
      </c>
      <c r="AR82" s="2">
        <v>0</v>
      </c>
      <c r="AS82" s="2">
        <v>0</v>
      </c>
      <c r="AT82" s="2">
        <v>0</v>
      </c>
      <c r="AU82" s="2">
        <v>0</v>
      </c>
      <c r="AV82" s="2">
        <v>0</v>
      </c>
      <c r="AW82" s="2">
        <v>0</v>
      </c>
      <c r="AX82" s="2">
        <v>0</v>
      </c>
      <c r="AY82" s="2">
        <v>0</v>
      </c>
      <c r="AZ82" s="2">
        <v>1</v>
      </c>
      <c r="BA82" s="9" t="s">
        <v>200</v>
      </c>
      <c r="BB82" s="9" t="s">
        <v>201</v>
      </c>
    </row>
    <row r="83" spans="1:56" ht="27.5" customHeight="1" x14ac:dyDescent="0.35">
      <c r="A83" s="2" t="s">
        <v>579</v>
      </c>
      <c r="B83" s="2" t="s">
        <v>668</v>
      </c>
      <c r="C83" s="11">
        <v>45217</v>
      </c>
      <c r="D83" s="3" t="s">
        <v>675</v>
      </c>
      <c r="E83" s="3" t="s">
        <v>11</v>
      </c>
      <c r="F83" s="3" t="s">
        <v>61</v>
      </c>
      <c r="G83" s="3" t="s">
        <v>614</v>
      </c>
      <c r="H83" s="3" t="s">
        <v>97</v>
      </c>
      <c r="I83" s="3" t="s">
        <v>632</v>
      </c>
      <c r="J83" s="4" t="s">
        <v>670</v>
      </c>
      <c r="K83" s="4" t="s">
        <v>671</v>
      </c>
      <c r="L83" s="4" t="s">
        <v>86</v>
      </c>
      <c r="M83" s="4" t="s">
        <v>846</v>
      </c>
      <c r="N83" s="4" t="s">
        <v>630</v>
      </c>
      <c r="T83" s="6" t="s">
        <v>717</v>
      </c>
      <c r="U83" s="6" t="s">
        <v>105</v>
      </c>
      <c r="V83" s="6" t="s">
        <v>683</v>
      </c>
      <c r="X83" s="6" t="s">
        <v>685</v>
      </c>
      <c r="AC83" s="6" t="s">
        <v>864</v>
      </c>
      <c r="AF83" s="7" t="s">
        <v>650</v>
      </c>
      <c r="AN83" s="9" t="s">
        <v>144</v>
      </c>
      <c r="AP83" s="2">
        <v>1</v>
      </c>
      <c r="AQ83" s="2">
        <v>0</v>
      </c>
      <c r="AR83" s="2">
        <v>0</v>
      </c>
      <c r="AS83" s="2">
        <v>0</v>
      </c>
      <c r="AT83" s="2">
        <v>1</v>
      </c>
      <c r="AU83" s="2">
        <v>0</v>
      </c>
      <c r="AV83" s="2">
        <v>0</v>
      </c>
      <c r="AW83" s="2">
        <v>0</v>
      </c>
      <c r="AX83" s="2">
        <v>0</v>
      </c>
      <c r="AY83" s="2">
        <v>0</v>
      </c>
      <c r="AZ83" s="2">
        <v>1</v>
      </c>
      <c r="BA83" s="9" t="s">
        <v>210</v>
      </c>
      <c r="BB83" s="9" t="s">
        <v>211</v>
      </c>
    </row>
    <row r="84" spans="1:56" ht="27.5" customHeight="1" x14ac:dyDescent="0.35">
      <c r="A84" s="2" t="s">
        <v>580</v>
      </c>
      <c r="B84" s="2" t="s">
        <v>668</v>
      </c>
      <c r="C84" s="11">
        <v>45217</v>
      </c>
      <c r="D84" s="3" t="s">
        <v>675</v>
      </c>
      <c r="E84" s="3" t="s">
        <v>19</v>
      </c>
      <c r="F84" s="3" t="s">
        <v>258</v>
      </c>
      <c r="G84" s="3" t="s">
        <v>677</v>
      </c>
      <c r="H84" s="3" t="s">
        <v>504</v>
      </c>
      <c r="I84" s="3" t="s">
        <v>632</v>
      </c>
      <c r="J84" s="4" t="s">
        <v>670</v>
      </c>
      <c r="K84" s="4" t="s">
        <v>671</v>
      </c>
      <c r="L84" s="4" t="s">
        <v>86</v>
      </c>
      <c r="M84" s="4" t="s">
        <v>846</v>
      </c>
      <c r="N84" s="4" t="s">
        <v>630</v>
      </c>
      <c r="T84" s="6" t="s">
        <v>87</v>
      </c>
      <c r="U84" s="6" t="s">
        <v>105</v>
      </c>
      <c r="V84" s="6" t="s">
        <v>683</v>
      </c>
      <c r="X84" s="6" t="s">
        <v>685</v>
      </c>
      <c r="AC84" s="6" t="s">
        <v>857</v>
      </c>
      <c r="AF84" s="7" t="s">
        <v>650</v>
      </c>
      <c r="AN84" s="9" t="s">
        <v>142</v>
      </c>
      <c r="AP84" s="2">
        <v>1</v>
      </c>
      <c r="AQ84" s="2">
        <v>0</v>
      </c>
      <c r="AR84" s="2">
        <v>0</v>
      </c>
      <c r="AS84" s="2">
        <v>0</v>
      </c>
      <c r="AT84" s="2">
        <v>0</v>
      </c>
      <c r="AU84" s="2">
        <v>0</v>
      </c>
      <c r="AV84" s="2">
        <v>0</v>
      </c>
      <c r="AW84" s="2">
        <v>0</v>
      </c>
      <c r="AX84" s="2">
        <v>0</v>
      </c>
      <c r="AY84" s="2">
        <v>0</v>
      </c>
      <c r="AZ84" s="2">
        <v>1</v>
      </c>
      <c r="BA84" s="9" t="s">
        <v>500</v>
      </c>
      <c r="BB84" s="9" t="s">
        <v>499</v>
      </c>
    </row>
    <row r="85" spans="1:56" ht="27.5" customHeight="1" x14ac:dyDescent="0.35">
      <c r="A85" s="2" t="s">
        <v>801</v>
      </c>
      <c r="B85" s="2" t="s">
        <v>668</v>
      </c>
      <c r="C85" s="11">
        <v>45217</v>
      </c>
      <c r="D85" s="3" t="s">
        <v>675</v>
      </c>
      <c r="E85" s="3" t="s">
        <v>26</v>
      </c>
      <c r="F85" s="3" t="s">
        <v>681</v>
      </c>
      <c r="G85" s="3" t="s">
        <v>605</v>
      </c>
      <c r="H85" s="3" t="s">
        <v>602</v>
      </c>
      <c r="I85" s="3" t="s">
        <v>632</v>
      </c>
      <c r="J85" s="4" t="s">
        <v>670</v>
      </c>
      <c r="K85" s="4" t="s">
        <v>671</v>
      </c>
      <c r="L85" s="4" t="s">
        <v>86</v>
      </c>
      <c r="M85" s="4" t="s">
        <v>846</v>
      </c>
      <c r="N85" s="4" t="s">
        <v>630</v>
      </c>
      <c r="T85" s="6" t="s">
        <v>87</v>
      </c>
      <c r="U85" s="6" t="s">
        <v>105</v>
      </c>
      <c r="V85" s="6" t="s">
        <v>683</v>
      </c>
      <c r="X85" s="6" t="s">
        <v>685</v>
      </c>
      <c r="AC85" s="6" t="s">
        <v>857</v>
      </c>
      <c r="AF85" s="7" t="s">
        <v>650</v>
      </c>
      <c r="AN85" s="9" t="s">
        <v>137</v>
      </c>
      <c r="AP85" s="2">
        <v>1</v>
      </c>
      <c r="AQ85" s="2">
        <v>0</v>
      </c>
      <c r="AR85" s="2">
        <v>0</v>
      </c>
      <c r="AS85" s="2">
        <v>0</v>
      </c>
      <c r="AT85" s="2">
        <v>0</v>
      </c>
      <c r="AU85" s="2">
        <v>0</v>
      </c>
      <c r="AV85" s="2">
        <v>0</v>
      </c>
      <c r="AW85" s="2">
        <v>0</v>
      </c>
      <c r="AX85" s="2">
        <v>0</v>
      </c>
      <c r="AY85" s="2">
        <v>0</v>
      </c>
      <c r="AZ85" s="2">
        <v>1</v>
      </c>
      <c r="BA85" s="9" t="s">
        <v>206</v>
      </c>
      <c r="BB85" s="9" t="s">
        <v>207</v>
      </c>
      <c r="BC85" s="9" t="s">
        <v>499</v>
      </c>
    </row>
    <row r="86" spans="1:56" ht="27.5" customHeight="1" x14ac:dyDescent="0.35">
      <c r="A86" s="2" t="s">
        <v>802</v>
      </c>
      <c r="B86" s="2" t="s">
        <v>668</v>
      </c>
      <c r="C86" s="11">
        <v>45217</v>
      </c>
      <c r="D86" s="3" t="s">
        <v>675</v>
      </c>
      <c r="E86" s="3" t="s">
        <v>12</v>
      </c>
      <c r="F86" s="3" t="s">
        <v>681</v>
      </c>
      <c r="G86" s="3" t="s">
        <v>678</v>
      </c>
      <c r="H86" s="3" t="s">
        <v>506</v>
      </c>
      <c r="I86" s="3" t="s">
        <v>632</v>
      </c>
      <c r="J86" s="4" t="s">
        <v>670</v>
      </c>
      <c r="K86" s="4" t="s">
        <v>671</v>
      </c>
      <c r="L86" s="4" t="s">
        <v>86</v>
      </c>
      <c r="M86" s="4" t="s">
        <v>846</v>
      </c>
      <c r="N86" s="4" t="s">
        <v>630</v>
      </c>
      <c r="T86" s="6" t="s">
        <v>87</v>
      </c>
      <c r="U86" s="6" t="s">
        <v>105</v>
      </c>
      <c r="V86" s="6" t="s">
        <v>683</v>
      </c>
      <c r="X86" s="6" t="s">
        <v>685</v>
      </c>
      <c r="AC86" s="6" t="s">
        <v>857</v>
      </c>
      <c r="AF86" s="7" t="s">
        <v>650</v>
      </c>
      <c r="AN86" s="9" t="s">
        <v>142</v>
      </c>
      <c r="AP86" s="2">
        <v>1</v>
      </c>
      <c r="AQ86" s="2">
        <v>0</v>
      </c>
      <c r="AR86" s="2">
        <v>0</v>
      </c>
      <c r="AS86" s="2">
        <v>0</v>
      </c>
      <c r="AT86" s="2">
        <v>0</v>
      </c>
      <c r="AU86" s="2">
        <v>0</v>
      </c>
      <c r="AV86" s="2">
        <v>0</v>
      </c>
      <c r="AW86" s="2">
        <v>0</v>
      </c>
      <c r="AX86" s="2">
        <v>0</v>
      </c>
      <c r="AY86" s="2">
        <v>0</v>
      </c>
      <c r="AZ86" s="2">
        <v>1</v>
      </c>
      <c r="BA86" s="9" t="s">
        <v>500</v>
      </c>
      <c r="BB86" s="9" t="s">
        <v>499</v>
      </c>
    </row>
    <row r="87" spans="1:56" ht="27.5" customHeight="1" x14ac:dyDescent="0.35">
      <c r="A87" s="2" t="s">
        <v>581</v>
      </c>
      <c r="B87" s="2" t="s">
        <v>668</v>
      </c>
      <c r="C87" s="11">
        <v>45217</v>
      </c>
      <c r="D87" s="3" t="s">
        <v>675</v>
      </c>
      <c r="E87" s="3" t="s">
        <v>29</v>
      </c>
      <c r="F87" s="3" t="s">
        <v>681</v>
      </c>
      <c r="G87" s="3" t="s">
        <v>606</v>
      </c>
      <c r="H87" s="3" t="s">
        <v>603</v>
      </c>
      <c r="I87" s="3" t="s">
        <v>632</v>
      </c>
      <c r="J87" s="4" t="s">
        <v>670</v>
      </c>
      <c r="K87" s="4" t="s">
        <v>671</v>
      </c>
      <c r="L87" s="4" t="s">
        <v>86</v>
      </c>
      <c r="M87" s="4" t="s">
        <v>846</v>
      </c>
      <c r="N87" s="4" t="s">
        <v>630</v>
      </c>
      <c r="T87" s="6" t="s">
        <v>87</v>
      </c>
      <c r="U87" s="6" t="s">
        <v>105</v>
      </c>
      <c r="V87" s="6" t="s">
        <v>683</v>
      </c>
      <c r="X87" s="6" t="s">
        <v>685</v>
      </c>
      <c r="AC87" s="6" t="s">
        <v>857</v>
      </c>
      <c r="AF87" s="7" t="s">
        <v>650</v>
      </c>
      <c r="AN87" s="9" t="s">
        <v>142</v>
      </c>
      <c r="AP87" s="2">
        <v>1</v>
      </c>
      <c r="AQ87" s="2">
        <v>0</v>
      </c>
      <c r="AR87" s="2">
        <v>0</v>
      </c>
      <c r="AS87" s="2">
        <v>0</v>
      </c>
      <c r="AT87" s="2">
        <v>0</v>
      </c>
      <c r="AU87" s="2">
        <v>0</v>
      </c>
      <c r="AV87" s="2">
        <v>0</v>
      </c>
      <c r="AW87" s="2">
        <v>0</v>
      </c>
      <c r="AX87" s="2">
        <v>0</v>
      </c>
      <c r="AY87" s="2">
        <v>0</v>
      </c>
      <c r="AZ87" s="2">
        <v>1</v>
      </c>
      <c r="BA87" s="9" t="s">
        <v>198</v>
      </c>
      <c r="BB87" s="9" t="s">
        <v>199</v>
      </c>
      <c r="BC87" s="9" t="s">
        <v>499</v>
      </c>
    </row>
    <row r="88" spans="1:56" ht="27.5" customHeight="1" x14ac:dyDescent="0.35">
      <c r="A88" s="2" t="s">
        <v>803</v>
      </c>
      <c r="B88" s="2" t="s">
        <v>668</v>
      </c>
      <c r="C88" s="11">
        <v>45217</v>
      </c>
      <c r="D88" s="3" t="s">
        <v>675</v>
      </c>
      <c r="E88" s="3" t="s">
        <v>28</v>
      </c>
      <c r="F88" s="3" t="s">
        <v>258</v>
      </c>
      <c r="G88" s="3" t="s">
        <v>597</v>
      </c>
      <c r="H88" s="3" t="s">
        <v>503</v>
      </c>
      <c r="I88" s="3" t="s">
        <v>632</v>
      </c>
      <c r="J88" s="4" t="s">
        <v>670</v>
      </c>
      <c r="K88" s="4" t="s">
        <v>671</v>
      </c>
      <c r="L88" s="4" t="s">
        <v>86</v>
      </c>
      <c r="M88" s="4" t="s">
        <v>846</v>
      </c>
      <c r="N88" s="4" t="s">
        <v>630</v>
      </c>
      <c r="T88" s="6" t="s">
        <v>87</v>
      </c>
      <c r="U88" s="6" t="s">
        <v>105</v>
      </c>
      <c r="V88" s="6" t="s">
        <v>683</v>
      </c>
      <c r="X88" s="6" t="s">
        <v>685</v>
      </c>
      <c r="AC88" s="6" t="s">
        <v>857</v>
      </c>
      <c r="AF88" s="7" t="s">
        <v>650</v>
      </c>
      <c r="AN88" s="9" t="s">
        <v>142</v>
      </c>
      <c r="AP88" s="2">
        <v>1</v>
      </c>
      <c r="AQ88" s="2">
        <v>0</v>
      </c>
      <c r="AR88" s="2">
        <v>0</v>
      </c>
      <c r="AS88" s="2">
        <v>0</v>
      </c>
      <c r="AT88" s="2">
        <v>0</v>
      </c>
      <c r="AU88" s="2">
        <v>0</v>
      </c>
      <c r="AV88" s="2">
        <v>0</v>
      </c>
      <c r="AW88" s="2">
        <v>0</v>
      </c>
      <c r="AX88" s="2">
        <v>0</v>
      </c>
      <c r="AY88" s="2">
        <v>0</v>
      </c>
      <c r="AZ88" s="2">
        <v>1</v>
      </c>
      <c r="BA88" s="9" t="s">
        <v>500</v>
      </c>
      <c r="BB88" s="9" t="s">
        <v>499</v>
      </c>
    </row>
    <row r="89" spans="1:56" ht="27.5" customHeight="1" x14ac:dyDescent="0.35">
      <c r="A89" s="2" t="s">
        <v>804</v>
      </c>
      <c r="B89" s="2" t="s">
        <v>668</v>
      </c>
      <c r="C89" s="11">
        <v>45217</v>
      </c>
      <c r="D89" s="3" t="s">
        <v>675</v>
      </c>
      <c r="E89" s="3" t="s">
        <v>14</v>
      </c>
      <c r="F89" s="3" t="s">
        <v>258</v>
      </c>
      <c r="G89" s="3" t="s">
        <v>593</v>
      </c>
      <c r="H89" s="3" t="s">
        <v>99</v>
      </c>
      <c r="I89" s="3" t="s">
        <v>632</v>
      </c>
      <c r="J89" s="4" t="s">
        <v>670</v>
      </c>
      <c r="K89" s="4" t="s">
        <v>671</v>
      </c>
      <c r="L89" s="4" t="s">
        <v>84</v>
      </c>
      <c r="M89" s="4" t="s">
        <v>846</v>
      </c>
      <c r="N89" s="4" t="s">
        <v>134</v>
      </c>
      <c r="T89" s="6" t="s">
        <v>709</v>
      </c>
      <c r="U89" s="6" t="s">
        <v>105</v>
      </c>
      <c r="V89" s="6" t="s">
        <v>683</v>
      </c>
      <c r="X89" s="6" t="s">
        <v>685</v>
      </c>
      <c r="AC89" s="6" t="s">
        <v>864</v>
      </c>
      <c r="AF89" s="7" t="s">
        <v>650</v>
      </c>
      <c r="AN89" s="9" t="s">
        <v>137</v>
      </c>
      <c r="AP89" s="2">
        <v>1</v>
      </c>
      <c r="AQ89" s="2">
        <v>0</v>
      </c>
      <c r="AR89" s="2">
        <v>0</v>
      </c>
      <c r="AS89" s="2">
        <v>0</v>
      </c>
      <c r="AT89" s="2">
        <v>1</v>
      </c>
      <c r="AU89" s="2">
        <v>0</v>
      </c>
      <c r="AV89" s="2">
        <v>0</v>
      </c>
      <c r="AW89" s="2">
        <v>0</v>
      </c>
      <c r="AX89" s="2">
        <v>0</v>
      </c>
      <c r="AY89" s="2">
        <v>0</v>
      </c>
      <c r="AZ89" s="2">
        <v>1</v>
      </c>
      <c r="BA89" s="9" t="s">
        <v>216</v>
      </c>
      <c r="BB89" s="9" t="s">
        <v>217</v>
      </c>
    </row>
    <row r="90" spans="1:56" ht="27.5" customHeight="1" x14ac:dyDescent="0.35">
      <c r="A90" s="2" t="s">
        <v>582</v>
      </c>
      <c r="B90" s="2" t="s">
        <v>668</v>
      </c>
      <c r="C90" s="11">
        <v>45217</v>
      </c>
      <c r="D90" s="3" t="s">
        <v>675</v>
      </c>
      <c r="E90" s="3" t="s">
        <v>14</v>
      </c>
      <c r="F90" s="3" t="s">
        <v>258</v>
      </c>
      <c r="G90" s="3" t="s">
        <v>593</v>
      </c>
      <c r="H90" s="3" t="s">
        <v>96</v>
      </c>
      <c r="I90" s="3" t="s">
        <v>632</v>
      </c>
      <c r="J90" s="4" t="s">
        <v>670</v>
      </c>
      <c r="K90" s="4" t="s">
        <v>671</v>
      </c>
      <c r="L90" s="4" t="s">
        <v>84</v>
      </c>
      <c r="M90" s="4" t="s">
        <v>846</v>
      </c>
      <c r="N90" s="4" t="s">
        <v>134</v>
      </c>
      <c r="T90" s="6" t="s">
        <v>709</v>
      </c>
      <c r="U90" s="6" t="s">
        <v>105</v>
      </c>
      <c r="V90" s="6" t="s">
        <v>683</v>
      </c>
      <c r="X90" s="6" t="s">
        <v>685</v>
      </c>
      <c r="AC90" s="6" t="s">
        <v>864</v>
      </c>
      <c r="AF90" s="7" t="s">
        <v>650</v>
      </c>
      <c r="AN90" s="9" t="s">
        <v>143</v>
      </c>
      <c r="AP90" s="2">
        <v>1</v>
      </c>
      <c r="AQ90" s="2">
        <v>0</v>
      </c>
      <c r="AR90" s="2">
        <v>0</v>
      </c>
      <c r="AS90" s="2">
        <v>0</v>
      </c>
      <c r="AT90" s="2">
        <v>1</v>
      </c>
      <c r="AU90" s="2">
        <v>0</v>
      </c>
      <c r="AV90" s="2">
        <v>0</v>
      </c>
      <c r="AW90" s="2">
        <v>0</v>
      </c>
      <c r="AX90" s="2">
        <v>0</v>
      </c>
      <c r="AY90" s="2">
        <v>0</v>
      </c>
      <c r="AZ90" s="2">
        <v>1</v>
      </c>
      <c r="BA90" s="9" t="s">
        <v>208</v>
      </c>
      <c r="BB90" s="9" t="s">
        <v>209</v>
      </c>
    </row>
    <row r="91" spans="1:56" ht="27.5" customHeight="1" x14ac:dyDescent="0.35">
      <c r="A91" s="2" t="s">
        <v>805</v>
      </c>
      <c r="B91" s="2" t="s">
        <v>668</v>
      </c>
      <c r="C91" s="11">
        <v>45217</v>
      </c>
      <c r="D91" s="3" t="s">
        <v>675</v>
      </c>
      <c r="E91" s="3" t="s">
        <v>11</v>
      </c>
      <c r="F91" s="3" t="s">
        <v>61</v>
      </c>
      <c r="G91" s="3" t="s">
        <v>507</v>
      </c>
      <c r="H91" s="3" t="s">
        <v>505</v>
      </c>
      <c r="I91" s="3" t="s">
        <v>632</v>
      </c>
      <c r="J91" s="4" t="s">
        <v>670</v>
      </c>
      <c r="K91" s="4" t="s">
        <v>671</v>
      </c>
      <c r="L91" s="4" t="s">
        <v>84</v>
      </c>
      <c r="M91" s="4" t="s">
        <v>846</v>
      </c>
      <c r="N91" s="4" t="s">
        <v>134</v>
      </c>
      <c r="T91" s="6" t="s">
        <v>87</v>
      </c>
      <c r="U91" s="6" t="s">
        <v>105</v>
      </c>
      <c r="V91" s="6" t="s">
        <v>683</v>
      </c>
      <c r="X91" s="6" t="s">
        <v>685</v>
      </c>
      <c r="AC91" s="6" t="s">
        <v>857</v>
      </c>
      <c r="AF91" s="7" t="s">
        <v>650</v>
      </c>
      <c r="AN91" s="9" t="s">
        <v>142</v>
      </c>
      <c r="AP91" s="2">
        <v>1</v>
      </c>
      <c r="AQ91" s="2">
        <v>0</v>
      </c>
      <c r="AR91" s="2">
        <v>0</v>
      </c>
      <c r="AS91" s="2">
        <v>0</v>
      </c>
      <c r="AT91" s="2">
        <v>0</v>
      </c>
      <c r="AU91" s="2">
        <v>0</v>
      </c>
      <c r="AV91" s="2">
        <v>0</v>
      </c>
      <c r="AW91" s="2">
        <v>0</v>
      </c>
      <c r="AX91" s="2">
        <v>0</v>
      </c>
      <c r="AY91" s="2">
        <v>0</v>
      </c>
      <c r="AZ91" s="2">
        <v>1</v>
      </c>
      <c r="BA91" s="9" t="s">
        <v>500</v>
      </c>
      <c r="BB91" s="9" t="s">
        <v>499</v>
      </c>
    </row>
    <row r="92" spans="1:56" ht="27.5" customHeight="1" x14ac:dyDescent="0.35">
      <c r="A92" s="2" t="s">
        <v>806</v>
      </c>
      <c r="B92" s="2" t="s">
        <v>668</v>
      </c>
      <c r="C92" s="11">
        <v>45217</v>
      </c>
      <c r="D92" s="3" t="s">
        <v>675</v>
      </c>
      <c r="E92" s="3" t="s">
        <v>11</v>
      </c>
      <c r="F92" s="3" t="s">
        <v>61</v>
      </c>
      <c r="G92" s="3" t="s">
        <v>267</v>
      </c>
      <c r="H92" s="3" t="s">
        <v>321</v>
      </c>
      <c r="I92" s="3" t="s">
        <v>632</v>
      </c>
      <c r="J92" s="4" t="s">
        <v>670</v>
      </c>
      <c r="K92" s="4" t="s">
        <v>671</v>
      </c>
      <c r="L92" s="4" t="s">
        <v>84</v>
      </c>
      <c r="M92" s="4" t="s">
        <v>846</v>
      </c>
      <c r="N92" s="4" t="s">
        <v>134</v>
      </c>
      <c r="T92" s="6" t="s">
        <v>723</v>
      </c>
      <c r="U92" s="6" t="s">
        <v>122</v>
      </c>
      <c r="V92" s="6" t="s">
        <v>739</v>
      </c>
      <c r="X92" s="6" t="s">
        <v>685</v>
      </c>
      <c r="Z92" s="6" t="s">
        <v>862</v>
      </c>
      <c r="AC92" s="6" t="s">
        <v>90</v>
      </c>
      <c r="AF92" s="7" t="s">
        <v>650</v>
      </c>
      <c r="AN92" s="9" t="s">
        <v>137</v>
      </c>
      <c r="AO92" s="9" t="s">
        <v>485</v>
      </c>
      <c r="AP92" s="2">
        <v>1</v>
      </c>
      <c r="AQ92" s="2">
        <v>0</v>
      </c>
      <c r="AR92" s="2">
        <v>0</v>
      </c>
      <c r="AS92" s="2">
        <v>0</v>
      </c>
      <c r="AT92" s="2">
        <v>0</v>
      </c>
      <c r="AU92" s="2">
        <v>0</v>
      </c>
      <c r="AV92" s="2">
        <v>1</v>
      </c>
      <c r="AW92" s="2">
        <v>0</v>
      </c>
      <c r="AX92" s="2">
        <v>0</v>
      </c>
      <c r="AY92" s="2">
        <v>0</v>
      </c>
      <c r="AZ92" s="2">
        <v>1</v>
      </c>
      <c r="BA92" s="9" t="s">
        <v>218</v>
      </c>
      <c r="BB92" s="9" t="s">
        <v>219</v>
      </c>
      <c r="BC92" s="9" t="s">
        <v>469</v>
      </c>
      <c r="BD92" s="9" t="s">
        <v>486</v>
      </c>
    </row>
    <row r="93" spans="1:56" ht="27.5" customHeight="1" x14ac:dyDescent="0.35">
      <c r="A93" s="2" t="s">
        <v>807</v>
      </c>
      <c r="B93" s="2" t="s">
        <v>668</v>
      </c>
      <c r="C93" s="11">
        <v>45217</v>
      </c>
      <c r="D93" s="3" t="s">
        <v>675</v>
      </c>
      <c r="E93" s="3" t="s">
        <v>25</v>
      </c>
      <c r="F93" s="3" t="s">
        <v>258</v>
      </c>
      <c r="G93" s="3" t="s">
        <v>615</v>
      </c>
      <c r="H93" s="3" t="s">
        <v>621</v>
      </c>
      <c r="I93" s="3" t="s">
        <v>632</v>
      </c>
      <c r="J93" s="4" t="s">
        <v>670</v>
      </c>
      <c r="K93" s="4" t="s">
        <v>671</v>
      </c>
      <c r="L93" s="4" t="s">
        <v>84</v>
      </c>
      <c r="M93" s="4" t="s">
        <v>846</v>
      </c>
      <c r="N93" s="4" t="s">
        <v>134</v>
      </c>
      <c r="T93" s="6" t="s">
        <v>691</v>
      </c>
      <c r="U93" s="6" t="s">
        <v>105</v>
      </c>
      <c r="V93" s="6" t="s">
        <v>683</v>
      </c>
      <c r="X93" s="6" t="s">
        <v>685</v>
      </c>
      <c r="AC93" s="6" t="s">
        <v>864</v>
      </c>
      <c r="AF93" s="7" t="s">
        <v>650</v>
      </c>
      <c r="AN93" s="9" t="s">
        <v>137</v>
      </c>
      <c r="AP93" s="2">
        <v>1</v>
      </c>
      <c r="AQ93" s="2">
        <v>0</v>
      </c>
      <c r="AR93" s="2">
        <v>0</v>
      </c>
      <c r="AS93" s="2">
        <v>0</v>
      </c>
      <c r="AT93" s="2">
        <v>1</v>
      </c>
      <c r="AU93" s="2">
        <v>0</v>
      </c>
      <c r="AV93" s="2">
        <v>0</v>
      </c>
      <c r="AW93" s="2">
        <v>0</v>
      </c>
      <c r="AX93" s="2">
        <v>0</v>
      </c>
      <c r="AY93" s="2">
        <v>0</v>
      </c>
      <c r="AZ93" s="2">
        <v>1</v>
      </c>
      <c r="BA93" s="9" t="s">
        <v>220</v>
      </c>
      <c r="BB93" s="9" t="s">
        <v>221</v>
      </c>
    </row>
    <row r="94" spans="1:56" ht="27.5" customHeight="1" x14ac:dyDescent="0.35">
      <c r="A94" s="2" t="s">
        <v>808</v>
      </c>
      <c r="B94" s="2" t="s">
        <v>668</v>
      </c>
      <c r="C94" s="11">
        <v>45217</v>
      </c>
      <c r="D94" s="3" t="s">
        <v>675</v>
      </c>
      <c r="E94" s="3" t="s">
        <v>38</v>
      </c>
      <c r="F94" s="3" t="s">
        <v>682</v>
      </c>
      <c r="G94" s="3" t="s">
        <v>613</v>
      </c>
      <c r="H94" s="3" t="s">
        <v>98</v>
      </c>
      <c r="I94" s="3" t="s">
        <v>632</v>
      </c>
      <c r="J94" s="4" t="s">
        <v>670</v>
      </c>
      <c r="K94" s="4" t="s">
        <v>671</v>
      </c>
      <c r="L94" s="4" t="s">
        <v>84</v>
      </c>
      <c r="M94" s="4" t="s">
        <v>846</v>
      </c>
      <c r="N94" s="4" t="s">
        <v>134</v>
      </c>
      <c r="T94" s="6" t="s">
        <v>692</v>
      </c>
      <c r="U94" s="6" t="s">
        <v>105</v>
      </c>
      <c r="V94" s="6" t="s">
        <v>683</v>
      </c>
      <c r="X94" s="6" t="s">
        <v>685</v>
      </c>
      <c r="AC94" s="6" t="s">
        <v>864</v>
      </c>
      <c r="AF94" s="7" t="s">
        <v>650</v>
      </c>
      <c r="AN94" s="9" t="s">
        <v>145</v>
      </c>
      <c r="AP94" s="2">
        <v>1</v>
      </c>
      <c r="AQ94" s="2">
        <v>0</v>
      </c>
      <c r="AR94" s="2">
        <v>0</v>
      </c>
      <c r="AS94" s="2">
        <v>0</v>
      </c>
      <c r="AT94" s="2">
        <v>1</v>
      </c>
      <c r="AU94" s="2">
        <v>0</v>
      </c>
      <c r="AV94" s="2">
        <v>0</v>
      </c>
      <c r="AW94" s="2">
        <v>0</v>
      </c>
      <c r="AX94" s="2">
        <v>0</v>
      </c>
      <c r="AY94" s="2">
        <v>0</v>
      </c>
      <c r="AZ94" s="2">
        <v>1</v>
      </c>
      <c r="BA94" s="9" t="s">
        <v>212</v>
      </c>
      <c r="BB94" s="9" t="s">
        <v>213</v>
      </c>
    </row>
    <row r="95" spans="1:56" ht="27.5" customHeight="1" x14ac:dyDescent="0.35">
      <c r="A95" s="2" t="s">
        <v>809</v>
      </c>
      <c r="B95" s="2" t="s">
        <v>668</v>
      </c>
      <c r="C95" s="11">
        <v>45218</v>
      </c>
      <c r="D95" s="3" t="s">
        <v>675</v>
      </c>
      <c r="E95" s="3" t="s">
        <v>17</v>
      </c>
      <c r="F95" s="3" t="s">
        <v>60</v>
      </c>
      <c r="G95" s="3" t="s">
        <v>595</v>
      </c>
      <c r="H95" s="3" t="s">
        <v>599</v>
      </c>
      <c r="I95" s="3" t="s">
        <v>632</v>
      </c>
      <c r="J95" s="4" t="s">
        <v>670</v>
      </c>
      <c r="K95" s="4" t="s">
        <v>671</v>
      </c>
      <c r="L95" s="4" t="s">
        <v>86</v>
      </c>
      <c r="M95" s="4" t="s">
        <v>846</v>
      </c>
      <c r="N95" s="4" t="s">
        <v>630</v>
      </c>
      <c r="T95" s="6" t="s">
        <v>698</v>
      </c>
      <c r="U95" s="6" t="s">
        <v>105</v>
      </c>
      <c r="V95" s="6" t="s">
        <v>683</v>
      </c>
      <c r="X95" s="6" t="s">
        <v>685</v>
      </c>
      <c r="AC95" s="6" t="s">
        <v>857</v>
      </c>
      <c r="AF95" s="7" t="s">
        <v>650</v>
      </c>
      <c r="AN95" s="9" t="s">
        <v>137</v>
      </c>
      <c r="AP95" s="2">
        <v>1</v>
      </c>
      <c r="AQ95" s="2">
        <v>0</v>
      </c>
      <c r="AR95" s="2">
        <v>0</v>
      </c>
      <c r="AS95" s="2">
        <v>0</v>
      </c>
      <c r="AT95" s="2">
        <v>0</v>
      </c>
      <c r="AU95" s="2">
        <v>0</v>
      </c>
      <c r="AV95" s="2">
        <v>0</v>
      </c>
      <c r="AW95" s="2">
        <v>0</v>
      </c>
      <c r="AX95" s="2">
        <v>0</v>
      </c>
      <c r="AY95" s="2">
        <v>0</v>
      </c>
      <c r="AZ95" s="2">
        <v>1</v>
      </c>
      <c r="BA95" s="9" t="s">
        <v>388</v>
      </c>
      <c r="BB95" s="9" t="s">
        <v>387</v>
      </c>
    </row>
    <row r="96" spans="1:56" ht="27.5" customHeight="1" x14ac:dyDescent="0.35">
      <c r="A96" s="2" t="s">
        <v>810</v>
      </c>
      <c r="B96" s="2" t="s">
        <v>668</v>
      </c>
      <c r="C96" s="11">
        <v>45218</v>
      </c>
      <c r="D96" s="3" t="s">
        <v>675</v>
      </c>
      <c r="E96" s="3" t="s">
        <v>11</v>
      </c>
      <c r="F96" s="3" t="s">
        <v>61</v>
      </c>
      <c r="G96" s="3" t="s">
        <v>507</v>
      </c>
      <c r="H96" s="3" t="s">
        <v>505</v>
      </c>
      <c r="I96" s="3" t="s">
        <v>632</v>
      </c>
      <c r="J96" s="4" t="s">
        <v>670</v>
      </c>
      <c r="K96" s="4" t="s">
        <v>671</v>
      </c>
      <c r="L96" s="4" t="s">
        <v>86</v>
      </c>
      <c r="M96" s="4" t="s">
        <v>846</v>
      </c>
      <c r="N96" s="4" t="s">
        <v>630</v>
      </c>
      <c r="T96" s="6" t="s">
        <v>714</v>
      </c>
      <c r="U96" s="6" t="s">
        <v>105</v>
      </c>
      <c r="V96" s="6" t="s">
        <v>683</v>
      </c>
      <c r="X96" s="6" t="s">
        <v>685</v>
      </c>
      <c r="AC96" s="6" t="s">
        <v>857</v>
      </c>
      <c r="AF96" s="7" t="s">
        <v>650</v>
      </c>
      <c r="AN96" s="9" t="s">
        <v>135</v>
      </c>
      <c r="AP96" s="2">
        <v>1</v>
      </c>
      <c r="AQ96" s="2">
        <v>0</v>
      </c>
      <c r="AR96" s="2">
        <v>0</v>
      </c>
      <c r="AS96" s="2">
        <v>0</v>
      </c>
      <c r="AT96" s="2">
        <v>0</v>
      </c>
      <c r="AU96" s="2">
        <v>0</v>
      </c>
      <c r="AV96" s="2">
        <v>0</v>
      </c>
      <c r="AW96" s="2">
        <v>0</v>
      </c>
      <c r="AX96" s="2">
        <v>0</v>
      </c>
      <c r="AY96" s="2">
        <v>0</v>
      </c>
      <c r="AZ96" s="2">
        <v>1</v>
      </c>
      <c r="BA96" s="9" t="s">
        <v>222</v>
      </c>
      <c r="BB96" s="9" t="s">
        <v>223</v>
      </c>
    </row>
    <row r="97" spans="1:56" ht="27.5" customHeight="1" x14ac:dyDescent="0.35">
      <c r="A97" s="2" t="s">
        <v>811</v>
      </c>
      <c r="B97" s="2" t="s">
        <v>668</v>
      </c>
      <c r="C97" s="11">
        <v>45218</v>
      </c>
      <c r="D97" s="3" t="s">
        <v>675</v>
      </c>
      <c r="E97" s="3" t="s">
        <v>11</v>
      </c>
      <c r="F97" s="3" t="s">
        <v>61</v>
      </c>
      <c r="G97" s="3" t="s">
        <v>497</v>
      </c>
      <c r="H97" s="3" t="s">
        <v>498</v>
      </c>
      <c r="I97" s="3" t="s">
        <v>632</v>
      </c>
      <c r="J97" s="4" t="s">
        <v>670</v>
      </c>
      <c r="K97" s="4" t="s">
        <v>671</v>
      </c>
      <c r="L97" s="4" t="s">
        <v>84</v>
      </c>
      <c r="M97" s="4" t="s">
        <v>846</v>
      </c>
      <c r="N97" s="4" t="s">
        <v>134</v>
      </c>
      <c r="T97" s="6" t="s">
        <v>713</v>
      </c>
      <c r="U97" s="6">
        <v>500</v>
      </c>
      <c r="V97" s="6" t="s">
        <v>683</v>
      </c>
      <c r="X97" s="6" t="s">
        <v>685</v>
      </c>
      <c r="AC97" s="6" t="s">
        <v>857</v>
      </c>
      <c r="AF97" s="7" t="s">
        <v>650</v>
      </c>
      <c r="AN97" s="9" t="s">
        <v>135</v>
      </c>
      <c r="AP97" s="2">
        <v>1</v>
      </c>
      <c r="AQ97" s="2">
        <v>0</v>
      </c>
      <c r="AR97" s="2">
        <v>0</v>
      </c>
      <c r="AS97" s="2">
        <v>0</v>
      </c>
      <c r="AT97" s="2">
        <v>0</v>
      </c>
      <c r="AU97" s="2">
        <v>0</v>
      </c>
      <c r="AV97" s="2">
        <v>0</v>
      </c>
      <c r="AW97" s="2">
        <v>0</v>
      </c>
      <c r="AX97" s="2">
        <v>0</v>
      </c>
      <c r="AY97" s="2">
        <v>0</v>
      </c>
      <c r="AZ97" s="2">
        <v>1</v>
      </c>
      <c r="BA97" s="9" t="s">
        <v>500</v>
      </c>
      <c r="BB97" s="9" t="s">
        <v>499</v>
      </c>
    </row>
    <row r="98" spans="1:56" ht="27.5" customHeight="1" x14ac:dyDescent="0.35">
      <c r="A98" s="2" t="s">
        <v>812</v>
      </c>
      <c r="B98" s="2" t="s">
        <v>668</v>
      </c>
      <c r="C98" s="11">
        <v>45218</v>
      </c>
      <c r="D98" s="3" t="s">
        <v>675</v>
      </c>
      <c r="E98" s="3" t="s">
        <v>11</v>
      </c>
      <c r="F98" s="3" t="s">
        <v>61</v>
      </c>
      <c r="G98" s="3" t="s">
        <v>267</v>
      </c>
      <c r="H98" s="3" t="s">
        <v>321</v>
      </c>
      <c r="I98" s="3" t="s">
        <v>632</v>
      </c>
      <c r="J98" s="4" t="s">
        <v>670</v>
      </c>
      <c r="K98" s="4" t="s">
        <v>671</v>
      </c>
      <c r="L98" s="4" t="s">
        <v>84</v>
      </c>
      <c r="M98" s="4" t="s">
        <v>846</v>
      </c>
      <c r="N98" s="4" t="s">
        <v>134</v>
      </c>
      <c r="T98" s="6" t="s">
        <v>724</v>
      </c>
      <c r="U98" s="6" t="s">
        <v>105</v>
      </c>
      <c r="V98" s="6" t="s">
        <v>683</v>
      </c>
      <c r="X98" s="6" t="s">
        <v>685</v>
      </c>
      <c r="Z98" s="6" t="s">
        <v>462</v>
      </c>
      <c r="AC98" s="6" t="s">
        <v>90</v>
      </c>
      <c r="AF98" s="7" t="s">
        <v>650</v>
      </c>
      <c r="AN98" s="9" t="s">
        <v>137</v>
      </c>
      <c r="AO98" s="9" t="s">
        <v>561</v>
      </c>
      <c r="AP98" s="2">
        <v>1</v>
      </c>
      <c r="AQ98" s="2">
        <v>0</v>
      </c>
      <c r="AR98" s="2">
        <v>0</v>
      </c>
      <c r="AS98" s="2">
        <v>0</v>
      </c>
      <c r="AT98" s="2">
        <v>0</v>
      </c>
      <c r="AU98" s="2">
        <v>0</v>
      </c>
      <c r="AV98" s="2">
        <v>1</v>
      </c>
      <c r="AW98" s="2">
        <v>0</v>
      </c>
      <c r="AX98" s="2">
        <v>0</v>
      </c>
      <c r="AY98" s="2">
        <v>0</v>
      </c>
      <c r="AZ98" s="2">
        <v>1</v>
      </c>
      <c r="BA98" s="9" t="s">
        <v>386</v>
      </c>
      <c r="BB98" s="9" t="s">
        <v>254</v>
      </c>
      <c r="BC98" s="9" t="s">
        <v>387</v>
      </c>
      <c r="BD98" s="9" t="s">
        <v>560</v>
      </c>
    </row>
    <row r="99" spans="1:56" ht="27.5" customHeight="1" x14ac:dyDescent="0.35">
      <c r="A99" s="2" t="s">
        <v>813</v>
      </c>
      <c r="B99" s="2" t="s">
        <v>668</v>
      </c>
      <c r="C99" s="11">
        <v>45219</v>
      </c>
      <c r="D99" s="3" t="s">
        <v>675</v>
      </c>
      <c r="E99" s="3" t="s">
        <v>17</v>
      </c>
      <c r="F99" s="3" t="s">
        <v>60</v>
      </c>
      <c r="G99" s="3" t="s">
        <v>270</v>
      </c>
      <c r="H99" s="3" t="s">
        <v>271</v>
      </c>
      <c r="I99" s="3" t="s">
        <v>632</v>
      </c>
      <c r="J99" s="4" t="s">
        <v>670</v>
      </c>
      <c r="K99" s="4" t="s">
        <v>671</v>
      </c>
      <c r="L99" s="4" t="s">
        <v>84</v>
      </c>
      <c r="M99" s="4" t="s">
        <v>846</v>
      </c>
      <c r="N99" s="4" t="s">
        <v>84</v>
      </c>
      <c r="O99" s="5" t="s">
        <v>672</v>
      </c>
      <c r="P99" s="5" t="s">
        <v>673</v>
      </c>
      <c r="Q99" s="5" t="s">
        <v>851</v>
      </c>
      <c r="R99" s="5" t="s">
        <v>855</v>
      </c>
      <c r="S99" s="5" t="s">
        <v>281</v>
      </c>
      <c r="T99" s="6" t="s">
        <v>696</v>
      </c>
      <c r="U99" s="6" t="s">
        <v>105</v>
      </c>
      <c r="V99" s="6" t="s">
        <v>683</v>
      </c>
      <c r="X99" s="6" t="s">
        <v>685</v>
      </c>
      <c r="AC99" s="6" t="s">
        <v>864</v>
      </c>
      <c r="AD99" s="7" t="s">
        <v>148</v>
      </c>
      <c r="AE99" s="7" t="s">
        <v>644</v>
      </c>
      <c r="AF99" s="7" t="s">
        <v>650</v>
      </c>
      <c r="AN99" s="9" t="s">
        <v>137</v>
      </c>
      <c r="AO99" s="9" t="s">
        <v>741</v>
      </c>
      <c r="AP99" s="2">
        <v>1</v>
      </c>
      <c r="AQ99" s="2">
        <v>0</v>
      </c>
      <c r="AR99" s="2">
        <v>0</v>
      </c>
      <c r="AS99" s="2">
        <v>0</v>
      </c>
      <c r="AT99" s="2">
        <v>1</v>
      </c>
      <c r="AU99" s="2">
        <v>0</v>
      </c>
      <c r="AV99" s="2">
        <v>0</v>
      </c>
      <c r="AW99" s="2">
        <v>0</v>
      </c>
      <c r="AX99" s="2">
        <v>0</v>
      </c>
      <c r="AY99" s="2">
        <v>0</v>
      </c>
      <c r="AZ99" s="2">
        <v>1</v>
      </c>
      <c r="BA99" s="9" t="s">
        <v>293</v>
      </c>
      <c r="BB99" s="9" t="s">
        <v>292</v>
      </c>
      <c r="BC99" s="9" t="s">
        <v>228</v>
      </c>
    </row>
    <row r="100" spans="1:56" ht="27.5" customHeight="1" x14ac:dyDescent="0.35">
      <c r="A100" s="2" t="s">
        <v>814</v>
      </c>
      <c r="B100" s="2" t="s">
        <v>668</v>
      </c>
      <c r="C100" s="11">
        <v>45219</v>
      </c>
      <c r="D100" s="3" t="s">
        <v>675</v>
      </c>
      <c r="E100" s="3" t="s">
        <v>17</v>
      </c>
      <c r="F100" s="3" t="s">
        <v>60</v>
      </c>
      <c r="G100" s="3" t="s">
        <v>612</v>
      </c>
      <c r="H100" s="3" t="s">
        <v>383</v>
      </c>
      <c r="I100" s="3" t="s">
        <v>632</v>
      </c>
      <c r="J100" s="4" t="s">
        <v>670</v>
      </c>
      <c r="K100" s="4" t="s">
        <v>671</v>
      </c>
      <c r="L100" s="4" t="s">
        <v>86</v>
      </c>
      <c r="M100" s="4" t="s">
        <v>846</v>
      </c>
      <c r="N100" s="4" t="s">
        <v>630</v>
      </c>
      <c r="O100" s="5" t="s">
        <v>672</v>
      </c>
      <c r="P100" s="5" t="s">
        <v>673</v>
      </c>
      <c r="Q100" s="5" t="s">
        <v>851</v>
      </c>
      <c r="R100" s="5" t="s">
        <v>855</v>
      </c>
      <c r="S100" s="5" t="s">
        <v>281</v>
      </c>
      <c r="T100" s="6" t="s">
        <v>697</v>
      </c>
      <c r="U100" s="6" t="s">
        <v>105</v>
      </c>
      <c r="V100" s="6" t="s">
        <v>683</v>
      </c>
      <c r="X100" s="6" t="s">
        <v>685</v>
      </c>
      <c r="AC100" s="6" t="s">
        <v>864</v>
      </c>
      <c r="AD100" s="7" t="s">
        <v>148</v>
      </c>
      <c r="AE100" s="7" t="s">
        <v>644</v>
      </c>
      <c r="AF100" s="7" t="s">
        <v>650</v>
      </c>
      <c r="AN100" s="9" t="s">
        <v>147</v>
      </c>
      <c r="AO100" s="9" t="s">
        <v>669</v>
      </c>
      <c r="AP100" s="2">
        <v>1</v>
      </c>
      <c r="AQ100" s="2">
        <v>0</v>
      </c>
      <c r="AR100" s="2">
        <v>0</v>
      </c>
      <c r="AS100" s="2">
        <v>0</v>
      </c>
      <c r="AT100" s="2">
        <v>1</v>
      </c>
      <c r="AU100" s="2">
        <v>0</v>
      </c>
      <c r="AV100" s="2">
        <v>0</v>
      </c>
      <c r="AW100" s="2">
        <v>0</v>
      </c>
      <c r="AX100" s="2">
        <v>0</v>
      </c>
      <c r="AY100" s="2">
        <v>0</v>
      </c>
      <c r="AZ100" s="2">
        <v>1</v>
      </c>
      <c r="BA100" s="9" t="s">
        <v>224</v>
      </c>
      <c r="BB100" s="9" t="s">
        <v>225</v>
      </c>
    </row>
    <row r="101" spans="1:56" ht="27.5" customHeight="1" x14ac:dyDescent="0.35">
      <c r="A101" s="2" t="s">
        <v>815</v>
      </c>
      <c r="B101" s="2" t="s">
        <v>668</v>
      </c>
      <c r="C101" s="11">
        <v>45219</v>
      </c>
      <c r="D101" s="3" t="s">
        <v>675</v>
      </c>
      <c r="E101" s="3" t="s">
        <v>11</v>
      </c>
      <c r="F101" s="3" t="s">
        <v>61</v>
      </c>
      <c r="G101" s="3" t="s">
        <v>267</v>
      </c>
      <c r="H101" s="3" t="s">
        <v>629</v>
      </c>
      <c r="I101" s="3" t="s">
        <v>632</v>
      </c>
      <c r="J101" s="4" t="s">
        <v>670</v>
      </c>
      <c r="K101" s="4" t="s">
        <v>671</v>
      </c>
      <c r="L101" s="4" t="s">
        <v>86</v>
      </c>
      <c r="M101" s="4" t="s">
        <v>846</v>
      </c>
      <c r="N101" s="4" t="s">
        <v>630</v>
      </c>
      <c r="O101" s="5" t="s">
        <v>672</v>
      </c>
      <c r="P101" s="5" t="s">
        <v>673</v>
      </c>
      <c r="Q101" s="5" t="s">
        <v>851</v>
      </c>
      <c r="R101" s="5" t="s">
        <v>855</v>
      </c>
      <c r="S101" s="5" t="s">
        <v>281</v>
      </c>
      <c r="T101" s="6" t="s">
        <v>694</v>
      </c>
      <c r="U101" s="6" t="s">
        <v>105</v>
      </c>
      <c r="V101" s="6" t="s">
        <v>683</v>
      </c>
      <c r="X101" s="6" t="s">
        <v>685</v>
      </c>
      <c r="AC101" s="6" t="s">
        <v>864</v>
      </c>
      <c r="AD101" s="7" t="s">
        <v>148</v>
      </c>
      <c r="AE101" s="7" t="s">
        <v>644</v>
      </c>
      <c r="AF101" s="7" t="s">
        <v>650</v>
      </c>
      <c r="AN101" s="9" t="s">
        <v>137</v>
      </c>
      <c r="AO101" s="9" t="s">
        <v>741</v>
      </c>
      <c r="AP101" s="2">
        <v>1</v>
      </c>
      <c r="AQ101" s="2">
        <v>0</v>
      </c>
      <c r="AR101" s="2">
        <v>0</v>
      </c>
      <c r="AS101" s="2">
        <v>0</v>
      </c>
      <c r="AT101" s="2">
        <v>1</v>
      </c>
      <c r="AU101" s="2">
        <v>0</v>
      </c>
      <c r="AV101" s="2">
        <v>0</v>
      </c>
      <c r="AW101" s="2">
        <v>0</v>
      </c>
      <c r="AX101" s="2">
        <v>0</v>
      </c>
      <c r="AY101" s="2">
        <v>0</v>
      </c>
      <c r="AZ101" s="2">
        <v>1</v>
      </c>
      <c r="BA101" s="9" t="s">
        <v>289</v>
      </c>
      <c r="BB101" s="9" t="s">
        <v>290</v>
      </c>
      <c r="BC101" s="9" t="s">
        <v>292</v>
      </c>
      <c r="BD101" s="9" t="s">
        <v>225</v>
      </c>
    </row>
    <row r="102" spans="1:56" ht="27.5" customHeight="1" x14ac:dyDescent="0.35">
      <c r="A102" s="2" t="s">
        <v>816</v>
      </c>
      <c r="B102" s="2" t="s">
        <v>668</v>
      </c>
      <c r="C102" s="11">
        <v>45219</v>
      </c>
      <c r="D102" s="3" t="s">
        <v>675</v>
      </c>
      <c r="E102" s="3" t="s">
        <v>18</v>
      </c>
      <c r="F102" s="3" t="s">
        <v>61</v>
      </c>
      <c r="G102" s="3" t="s">
        <v>268</v>
      </c>
      <c r="H102" s="3" t="s">
        <v>269</v>
      </c>
      <c r="I102" s="3" t="s">
        <v>632</v>
      </c>
      <c r="J102" s="4" t="s">
        <v>670</v>
      </c>
      <c r="K102" s="4" t="s">
        <v>671</v>
      </c>
      <c r="L102" s="4" t="s">
        <v>84</v>
      </c>
      <c r="M102" s="4" t="s">
        <v>846</v>
      </c>
      <c r="N102" s="4" t="s">
        <v>84</v>
      </c>
      <c r="O102" s="5" t="s">
        <v>672</v>
      </c>
      <c r="P102" s="5" t="s">
        <v>673</v>
      </c>
      <c r="Q102" s="5" t="s">
        <v>851</v>
      </c>
      <c r="R102" s="5" t="s">
        <v>855</v>
      </c>
      <c r="S102" s="5" t="s">
        <v>281</v>
      </c>
      <c r="T102" s="6" t="s">
        <v>693</v>
      </c>
      <c r="U102" s="6" t="s">
        <v>105</v>
      </c>
      <c r="V102" s="6" t="s">
        <v>683</v>
      </c>
      <c r="X102" s="6" t="s">
        <v>685</v>
      </c>
      <c r="AC102" s="6" t="s">
        <v>864</v>
      </c>
      <c r="AD102" s="7" t="s">
        <v>348</v>
      </c>
      <c r="AE102" s="7" t="s">
        <v>644</v>
      </c>
      <c r="AF102" s="7" t="s">
        <v>650</v>
      </c>
      <c r="AN102" s="9" t="s">
        <v>137</v>
      </c>
      <c r="AO102" s="9" t="s">
        <v>741</v>
      </c>
      <c r="AP102" s="2">
        <v>1</v>
      </c>
      <c r="AQ102" s="2">
        <v>0</v>
      </c>
      <c r="AR102" s="2">
        <v>0</v>
      </c>
      <c r="AS102" s="2">
        <v>0</v>
      </c>
      <c r="AT102" s="2">
        <v>1</v>
      </c>
      <c r="AU102" s="2">
        <v>0</v>
      </c>
      <c r="AV102" s="2">
        <v>0</v>
      </c>
      <c r="AW102" s="2">
        <v>0</v>
      </c>
      <c r="AX102" s="2">
        <v>0</v>
      </c>
      <c r="AY102" s="2">
        <v>0</v>
      </c>
      <c r="AZ102" s="2">
        <v>1</v>
      </c>
      <c r="BA102" s="9" t="s">
        <v>293</v>
      </c>
      <c r="BB102" s="9" t="s">
        <v>292</v>
      </c>
      <c r="BC102" s="9" t="s">
        <v>496</v>
      </c>
    </row>
    <row r="103" spans="1:56" ht="27.5" customHeight="1" x14ac:dyDescent="0.35">
      <c r="A103" s="2" t="s">
        <v>817</v>
      </c>
      <c r="B103" s="2" t="s">
        <v>668</v>
      </c>
      <c r="C103" s="11">
        <v>45219</v>
      </c>
      <c r="D103" s="3" t="s">
        <v>675</v>
      </c>
      <c r="E103" s="3" t="s">
        <v>24</v>
      </c>
      <c r="F103" s="3" t="s">
        <v>259</v>
      </c>
      <c r="G103" s="3" t="s">
        <v>626</v>
      </c>
      <c r="H103" s="3" t="s">
        <v>625</v>
      </c>
      <c r="I103" s="3" t="s">
        <v>632</v>
      </c>
      <c r="J103" s="4" t="s">
        <v>670</v>
      </c>
      <c r="K103" s="4" t="s">
        <v>671</v>
      </c>
      <c r="L103" s="4" t="s">
        <v>86</v>
      </c>
      <c r="M103" s="4" t="s">
        <v>846</v>
      </c>
      <c r="N103" s="4" t="s">
        <v>630</v>
      </c>
      <c r="T103" s="6" t="s">
        <v>690</v>
      </c>
      <c r="U103" s="6">
        <v>2000</v>
      </c>
      <c r="V103" s="6" t="s">
        <v>683</v>
      </c>
      <c r="X103" s="6" t="s">
        <v>685</v>
      </c>
      <c r="AC103" s="6" t="s">
        <v>864</v>
      </c>
      <c r="AF103" s="7" t="s">
        <v>650</v>
      </c>
      <c r="AN103" s="9" t="s">
        <v>137</v>
      </c>
      <c r="AP103" s="2">
        <v>1</v>
      </c>
      <c r="AQ103" s="2">
        <v>0</v>
      </c>
      <c r="AR103" s="2">
        <v>0</v>
      </c>
      <c r="AS103" s="2">
        <v>0</v>
      </c>
      <c r="AT103" s="2">
        <v>1</v>
      </c>
      <c r="AU103" s="2">
        <v>0</v>
      </c>
      <c r="AV103" s="2">
        <v>0</v>
      </c>
      <c r="AW103" s="2">
        <v>0</v>
      </c>
      <c r="AX103" s="2">
        <v>0</v>
      </c>
      <c r="AY103" s="2">
        <v>0</v>
      </c>
      <c r="AZ103" s="2">
        <v>1</v>
      </c>
      <c r="BA103" s="9" t="s">
        <v>628</v>
      </c>
      <c r="BB103" s="9" t="s">
        <v>231</v>
      </c>
      <c r="BC103" s="9" t="s">
        <v>627</v>
      </c>
    </row>
    <row r="104" spans="1:56" ht="27.5" customHeight="1" x14ac:dyDescent="0.35">
      <c r="A104" s="2" t="s">
        <v>818</v>
      </c>
      <c r="B104" s="2" t="s">
        <v>668</v>
      </c>
      <c r="C104" s="11">
        <v>45219</v>
      </c>
      <c r="D104" s="3" t="s">
        <v>675</v>
      </c>
      <c r="E104" s="3" t="s">
        <v>15</v>
      </c>
      <c r="F104" s="3" t="s">
        <v>258</v>
      </c>
      <c r="G104" s="3" t="s">
        <v>100</v>
      </c>
      <c r="H104" s="3" t="s">
        <v>100</v>
      </c>
      <c r="I104" s="3" t="s">
        <v>632</v>
      </c>
      <c r="J104" s="4" t="s">
        <v>670</v>
      </c>
      <c r="K104" s="4" t="s">
        <v>671</v>
      </c>
      <c r="L104" s="4" t="s">
        <v>84</v>
      </c>
      <c r="M104" s="4" t="s">
        <v>846</v>
      </c>
      <c r="N104" s="4" t="s">
        <v>134</v>
      </c>
      <c r="T104" s="6" t="s">
        <v>687</v>
      </c>
      <c r="U104" s="6" t="s">
        <v>105</v>
      </c>
      <c r="V104" s="6" t="s">
        <v>683</v>
      </c>
      <c r="X104" s="6" t="s">
        <v>685</v>
      </c>
      <c r="AC104" s="6" t="s">
        <v>864</v>
      </c>
      <c r="AF104" s="7" t="s">
        <v>650</v>
      </c>
      <c r="AN104" s="9" t="s">
        <v>149</v>
      </c>
      <c r="AP104" s="2">
        <v>1</v>
      </c>
      <c r="AQ104" s="2">
        <v>0</v>
      </c>
      <c r="AR104" s="2">
        <v>0</v>
      </c>
      <c r="AS104" s="2">
        <v>0</v>
      </c>
      <c r="AT104" s="2">
        <v>1</v>
      </c>
      <c r="AU104" s="2">
        <v>0</v>
      </c>
      <c r="AV104" s="2">
        <v>0</v>
      </c>
      <c r="AW104" s="2">
        <v>0</v>
      </c>
      <c r="AX104" s="2">
        <v>0</v>
      </c>
      <c r="AY104" s="2">
        <v>0</v>
      </c>
      <c r="AZ104" s="2">
        <v>1</v>
      </c>
      <c r="BA104" s="9" t="s">
        <v>226</v>
      </c>
      <c r="BB104" s="9" t="s">
        <v>227</v>
      </c>
    </row>
    <row r="105" spans="1:56" ht="27.5" customHeight="1" x14ac:dyDescent="0.35">
      <c r="A105" s="2" t="s">
        <v>819</v>
      </c>
      <c r="B105" s="2" t="s">
        <v>668</v>
      </c>
      <c r="C105" s="11">
        <v>45219</v>
      </c>
      <c r="D105" s="3" t="s">
        <v>675</v>
      </c>
      <c r="E105" s="3" t="s">
        <v>11</v>
      </c>
      <c r="F105" s="3" t="s">
        <v>61</v>
      </c>
      <c r="G105" s="3" t="s">
        <v>267</v>
      </c>
      <c r="H105" s="3" t="s">
        <v>321</v>
      </c>
      <c r="I105" s="3" t="s">
        <v>632</v>
      </c>
      <c r="J105" s="4" t="s">
        <v>670</v>
      </c>
      <c r="K105" s="4" t="s">
        <v>671</v>
      </c>
      <c r="L105" s="4" t="s">
        <v>84</v>
      </c>
      <c r="M105" s="4" t="s">
        <v>846</v>
      </c>
      <c r="N105" s="4" t="s">
        <v>134</v>
      </c>
      <c r="T105" s="6" t="s">
        <v>724</v>
      </c>
      <c r="U105" s="6" t="s">
        <v>105</v>
      </c>
      <c r="V105" s="6" t="s">
        <v>683</v>
      </c>
      <c r="X105" s="6" t="s">
        <v>685</v>
      </c>
      <c r="Z105" s="6" t="s">
        <v>462</v>
      </c>
      <c r="AC105" s="6" t="s">
        <v>90</v>
      </c>
      <c r="AF105" s="7" t="s">
        <v>650</v>
      </c>
      <c r="AN105" s="9" t="s">
        <v>137</v>
      </c>
      <c r="AP105" s="2">
        <v>1</v>
      </c>
      <c r="AQ105" s="2">
        <v>0</v>
      </c>
      <c r="AR105" s="2">
        <v>0</v>
      </c>
      <c r="AS105" s="2">
        <v>0</v>
      </c>
      <c r="AT105" s="2">
        <v>0</v>
      </c>
      <c r="AU105" s="2">
        <v>0</v>
      </c>
      <c r="AV105" s="2">
        <v>1</v>
      </c>
      <c r="AW105" s="2">
        <v>0</v>
      </c>
      <c r="AX105" s="2">
        <v>0</v>
      </c>
      <c r="AY105" s="2">
        <v>0</v>
      </c>
      <c r="AZ105" s="2">
        <v>1</v>
      </c>
      <c r="BA105" s="9" t="s">
        <v>229</v>
      </c>
      <c r="BB105" s="9" t="s">
        <v>230</v>
      </c>
      <c r="BC105" s="9" t="s">
        <v>490</v>
      </c>
    </row>
    <row r="106" spans="1:56" ht="27.5" customHeight="1" x14ac:dyDescent="0.35">
      <c r="A106" s="2" t="s">
        <v>820</v>
      </c>
      <c r="B106" s="2" t="s">
        <v>668</v>
      </c>
      <c r="C106" s="11">
        <v>45220</v>
      </c>
      <c r="D106" s="3" t="s">
        <v>675</v>
      </c>
      <c r="E106" s="3" t="s">
        <v>11</v>
      </c>
      <c r="F106" s="3" t="s">
        <v>61</v>
      </c>
      <c r="G106" s="3" t="s">
        <v>267</v>
      </c>
      <c r="H106" s="3" t="s">
        <v>526</v>
      </c>
      <c r="J106" s="4" t="s">
        <v>670</v>
      </c>
      <c r="K106" s="4" t="s">
        <v>671</v>
      </c>
      <c r="L106" s="4" t="s">
        <v>631</v>
      </c>
      <c r="M106" s="4" t="s">
        <v>845</v>
      </c>
      <c r="N106" s="4" t="s">
        <v>438</v>
      </c>
      <c r="T106" s="6" t="s">
        <v>704</v>
      </c>
      <c r="U106" s="6" t="s">
        <v>105</v>
      </c>
      <c r="V106" s="6" t="s">
        <v>739</v>
      </c>
      <c r="X106" s="6" t="s">
        <v>685</v>
      </c>
      <c r="AC106" s="6" t="s">
        <v>53</v>
      </c>
      <c r="AF106" s="7" t="s">
        <v>115</v>
      </c>
      <c r="AN106" s="9" t="s">
        <v>150</v>
      </c>
      <c r="AP106" s="2">
        <v>1</v>
      </c>
      <c r="AQ106" s="2">
        <v>0</v>
      </c>
      <c r="AR106" s="2">
        <v>0</v>
      </c>
      <c r="AS106" s="2">
        <v>0</v>
      </c>
      <c r="AT106" s="2">
        <v>0</v>
      </c>
      <c r="AU106" s="2">
        <v>0</v>
      </c>
      <c r="AV106" s="2">
        <v>0</v>
      </c>
      <c r="AW106" s="2">
        <v>0</v>
      </c>
      <c r="AX106" s="2">
        <v>0</v>
      </c>
      <c r="AY106" s="2">
        <v>0</v>
      </c>
      <c r="AZ106" s="2">
        <v>1</v>
      </c>
      <c r="BA106" s="9" t="s">
        <v>232</v>
      </c>
      <c r="BB106" s="9" t="s">
        <v>225</v>
      </c>
      <c r="BC106" s="9" t="s">
        <v>225</v>
      </c>
    </row>
    <row r="107" spans="1:56" ht="27.5" customHeight="1" x14ac:dyDescent="0.35">
      <c r="A107" s="2" t="s">
        <v>821</v>
      </c>
      <c r="B107" s="2" t="s">
        <v>668</v>
      </c>
      <c r="C107" s="11">
        <v>45221</v>
      </c>
      <c r="D107" s="3" t="s">
        <v>675</v>
      </c>
      <c r="E107" s="3" t="s">
        <v>11</v>
      </c>
      <c r="F107" s="3" t="s">
        <v>61</v>
      </c>
      <c r="G107" s="3" t="s">
        <v>437</v>
      </c>
      <c r="H107" s="3" t="s">
        <v>617</v>
      </c>
      <c r="I107" s="3" t="s">
        <v>633</v>
      </c>
      <c r="J107" s="4" t="s">
        <v>670</v>
      </c>
      <c r="K107" s="4" t="s">
        <v>671</v>
      </c>
      <c r="L107" s="4" t="s">
        <v>84</v>
      </c>
      <c r="M107" s="4" t="s">
        <v>848</v>
      </c>
      <c r="N107" s="4" t="s">
        <v>125</v>
      </c>
      <c r="O107" s="5" t="s">
        <v>672</v>
      </c>
      <c r="P107" s="5" t="s">
        <v>673</v>
      </c>
      <c r="Q107" s="5" t="s">
        <v>851</v>
      </c>
      <c r="R107" s="5" t="s">
        <v>855</v>
      </c>
      <c r="S107" s="5" t="s">
        <v>153</v>
      </c>
      <c r="T107" s="6" t="s">
        <v>385</v>
      </c>
      <c r="U107" s="6" t="s">
        <v>122</v>
      </c>
      <c r="V107" s="6" t="s">
        <v>683</v>
      </c>
      <c r="X107" s="6" t="s">
        <v>685</v>
      </c>
      <c r="AB107" s="6" t="s">
        <v>867</v>
      </c>
      <c r="AC107" s="6" t="s">
        <v>864</v>
      </c>
      <c r="AD107" s="7" t="s">
        <v>148</v>
      </c>
      <c r="AE107" s="7" t="s">
        <v>644</v>
      </c>
      <c r="AF107" s="7" t="s">
        <v>152</v>
      </c>
      <c r="AN107" s="9" t="s">
        <v>151</v>
      </c>
      <c r="AP107" s="2">
        <v>1</v>
      </c>
      <c r="AQ107" s="2">
        <v>0</v>
      </c>
      <c r="AR107" s="2">
        <v>0</v>
      </c>
      <c r="AS107" s="2">
        <v>0</v>
      </c>
      <c r="AT107" s="2">
        <v>1</v>
      </c>
      <c r="AU107" s="2">
        <v>0</v>
      </c>
      <c r="AV107" s="2">
        <v>0</v>
      </c>
      <c r="AW107" s="2">
        <v>0</v>
      </c>
      <c r="AX107" s="2">
        <v>0</v>
      </c>
      <c r="AY107" s="2">
        <v>0</v>
      </c>
      <c r="AZ107" s="2">
        <v>1</v>
      </c>
      <c r="BA107" s="9" t="s">
        <v>589</v>
      </c>
      <c r="BB107" s="9" t="s">
        <v>233</v>
      </c>
    </row>
    <row r="108" spans="1:56" ht="27.5" customHeight="1" x14ac:dyDescent="0.35">
      <c r="A108" s="2" t="s">
        <v>822</v>
      </c>
      <c r="B108" s="2" t="s">
        <v>668</v>
      </c>
      <c r="C108" s="11">
        <v>45221</v>
      </c>
      <c r="D108" s="3" t="s">
        <v>675</v>
      </c>
      <c r="E108" s="3" t="s">
        <v>11</v>
      </c>
      <c r="F108" s="3" t="s">
        <v>61</v>
      </c>
      <c r="G108" s="3" t="s">
        <v>267</v>
      </c>
      <c r="H108" s="3" t="s">
        <v>494</v>
      </c>
      <c r="J108" s="4" t="s">
        <v>670</v>
      </c>
      <c r="K108" s="4" t="s">
        <v>671</v>
      </c>
      <c r="L108" s="4" t="s">
        <v>84</v>
      </c>
      <c r="M108" s="4" t="s">
        <v>846</v>
      </c>
      <c r="N108" s="4" t="s">
        <v>134</v>
      </c>
      <c r="T108" s="6" t="s">
        <v>138</v>
      </c>
      <c r="U108" s="6" t="s">
        <v>105</v>
      </c>
      <c r="V108" s="6" t="s">
        <v>683</v>
      </c>
      <c r="X108" s="6" t="s">
        <v>685</v>
      </c>
      <c r="Z108" s="6" t="s">
        <v>737</v>
      </c>
      <c r="AC108" s="6" t="s">
        <v>864</v>
      </c>
      <c r="AF108" s="7" t="s">
        <v>650</v>
      </c>
      <c r="AN108" s="9" t="s">
        <v>137</v>
      </c>
      <c r="AP108" s="2">
        <v>1</v>
      </c>
      <c r="AQ108" s="2">
        <v>0</v>
      </c>
      <c r="AR108" s="2">
        <v>0</v>
      </c>
      <c r="AS108" s="2">
        <v>0</v>
      </c>
      <c r="AT108" s="2">
        <v>1</v>
      </c>
      <c r="AU108" s="2">
        <v>0</v>
      </c>
      <c r="AV108" s="2">
        <v>0</v>
      </c>
      <c r="AW108" s="2">
        <v>0</v>
      </c>
      <c r="AX108" s="2">
        <v>0</v>
      </c>
      <c r="AY108" s="2">
        <v>0</v>
      </c>
      <c r="AZ108" s="2">
        <v>1</v>
      </c>
      <c r="BA108" s="9" t="s">
        <v>234</v>
      </c>
      <c r="BB108" s="9" t="s">
        <v>235</v>
      </c>
    </row>
    <row r="109" spans="1:56" ht="27.5" customHeight="1" x14ac:dyDescent="0.35">
      <c r="A109" s="2" t="s">
        <v>823</v>
      </c>
      <c r="B109" s="2" t="s">
        <v>668</v>
      </c>
      <c r="C109" s="11">
        <v>45221</v>
      </c>
      <c r="D109" s="3" t="s">
        <v>675</v>
      </c>
      <c r="E109" s="3" t="s">
        <v>25</v>
      </c>
      <c r="F109" s="3" t="s">
        <v>258</v>
      </c>
      <c r="G109" s="3" t="s">
        <v>615</v>
      </c>
      <c r="H109" s="3" t="s">
        <v>616</v>
      </c>
      <c r="J109" s="4" t="s">
        <v>670</v>
      </c>
      <c r="K109" s="4" t="s">
        <v>671</v>
      </c>
      <c r="L109" s="4" t="s">
        <v>84</v>
      </c>
      <c r="M109" s="4" t="s">
        <v>846</v>
      </c>
      <c r="N109" s="4" t="s">
        <v>134</v>
      </c>
      <c r="T109" s="6" t="s">
        <v>138</v>
      </c>
      <c r="U109" s="6" t="s">
        <v>105</v>
      </c>
      <c r="V109" s="6" t="s">
        <v>683</v>
      </c>
      <c r="X109" s="6" t="s">
        <v>685</v>
      </c>
      <c r="Z109" s="6" t="s">
        <v>737</v>
      </c>
      <c r="AC109" s="6" t="s">
        <v>864</v>
      </c>
      <c r="AF109" s="7" t="s">
        <v>650</v>
      </c>
      <c r="AN109" s="9" t="s">
        <v>137</v>
      </c>
      <c r="AP109" s="2">
        <v>1</v>
      </c>
      <c r="AQ109" s="2">
        <v>0</v>
      </c>
      <c r="AR109" s="2">
        <v>0</v>
      </c>
      <c r="AS109" s="2">
        <v>0</v>
      </c>
      <c r="AT109" s="2">
        <v>1</v>
      </c>
      <c r="AU109" s="2">
        <v>0</v>
      </c>
      <c r="AV109" s="2">
        <v>0</v>
      </c>
      <c r="AW109" s="2">
        <v>0</v>
      </c>
      <c r="AX109" s="2">
        <v>0</v>
      </c>
      <c r="AY109" s="2">
        <v>0</v>
      </c>
      <c r="AZ109" s="2">
        <v>1</v>
      </c>
      <c r="BA109" s="9" t="s">
        <v>236</v>
      </c>
      <c r="BB109" s="9" t="s">
        <v>237</v>
      </c>
    </row>
    <row r="110" spans="1:56" ht="27.5" customHeight="1" x14ac:dyDescent="0.35">
      <c r="A110" s="2" t="s">
        <v>824</v>
      </c>
      <c r="B110" s="2" t="s">
        <v>668</v>
      </c>
      <c r="C110" s="11">
        <v>45222</v>
      </c>
      <c r="D110" s="3" t="s">
        <v>675</v>
      </c>
      <c r="E110" s="3" t="s">
        <v>38</v>
      </c>
      <c r="F110" s="3" t="s">
        <v>682</v>
      </c>
      <c r="G110" s="3" t="s">
        <v>272</v>
      </c>
      <c r="H110" s="3" t="s">
        <v>273</v>
      </c>
      <c r="I110" s="3" t="s">
        <v>634</v>
      </c>
      <c r="J110" s="4" t="s">
        <v>670</v>
      </c>
      <c r="K110" s="4" t="s">
        <v>671</v>
      </c>
      <c r="L110" s="4" t="s">
        <v>84</v>
      </c>
      <c r="M110" s="4" t="s">
        <v>848</v>
      </c>
      <c r="N110" s="4" t="s">
        <v>84</v>
      </c>
      <c r="O110" s="5" t="s">
        <v>672</v>
      </c>
      <c r="P110" s="5" t="s">
        <v>673</v>
      </c>
      <c r="Q110" s="5" t="s">
        <v>851</v>
      </c>
      <c r="R110" s="5" t="s">
        <v>855</v>
      </c>
      <c r="S110" s="5" t="s">
        <v>282</v>
      </c>
      <c r="T110" s="6" t="s">
        <v>695</v>
      </c>
      <c r="U110" s="6" t="s">
        <v>736</v>
      </c>
      <c r="V110" s="6" t="s">
        <v>683</v>
      </c>
      <c r="X110" s="6" t="s">
        <v>685</v>
      </c>
      <c r="Y110" s="6" t="s">
        <v>38</v>
      </c>
      <c r="AB110" s="6" t="s">
        <v>865</v>
      </c>
      <c r="AC110" s="6" t="s">
        <v>864</v>
      </c>
      <c r="AD110" s="7" t="s">
        <v>332</v>
      </c>
      <c r="AE110" s="7" t="s">
        <v>751</v>
      </c>
      <c r="AF110" s="7" t="s">
        <v>332</v>
      </c>
      <c r="AN110" s="9" t="s">
        <v>746</v>
      </c>
      <c r="AO110" s="9" t="s">
        <v>745</v>
      </c>
      <c r="AP110" s="2">
        <v>1</v>
      </c>
      <c r="AQ110" s="2">
        <v>0</v>
      </c>
      <c r="AR110" s="2">
        <v>0</v>
      </c>
      <c r="AS110" s="2">
        <v>0</v>
      </c>
      <c r="AT110" s="2">
        <v>1</v>
      </c>
      <c r="AU110" s="2">
        <v>0</v>
      </c>
      <c r="AV110" s="2">
        <v>0</v>
      </c>
      <c r="AW110" s="2">
        <v>0</v>
      </c>
      <c r="AX110" s="2">
        <v>0</v>
      </c>
      <c r="AY110" s="2">
        <v>0</v>
      </c>
      <c r="AZ110" s="2">
        <v>1</v>
      </c>
      <c r="BA110" s="9" t="s">
        <v>294</v>
      </c>
      <c r="BD110" s="9" t="s">
        <v>295</v>
      </c>
    </row>
    <row r="111" spans="1:56" ht="27.5" customHeight="1" x14ac:dyDescent="0.35">
      <c r="A111" s="2" t="s">
        <v>825</v>
      </c>
      <c r="B111" s="2" t="s">
        <v>668</v>
      </c>
      <c r="C111" s="11">
        <v>45222</v>
      </c>
      <c r="D111" s="3" t="s">
        <v>675</v>
      </c>
      <c r="E111" s="3" t="s">
        <v>38</v>
      </c>
      <c r="F111" s="3" t="s">
        <v>682</v>
      </c>
      <c r="G111" s="3" t="s">
        <v>272</v>
      </c>
      <c r="H111" s="3" t="s">
        <v>274</v>
      </c>
      <c r="I111" s="3" t="s">
        <v>634</v>
      </c>
      <c r="J111" s="4" t="s">
        <v>670</v>
      </c>
      <c r="K111" s="4" t="s">
        <v>671</v>
      </c>
      <c r="L111" s="4" t="s">
        <v>84</v>
      </c>
      <c r="M111" s="4" t="s">
        <v>848</v>
      </c>
      <c r="N111" s="4" t="s">
        <v>84</v>
      </c>
      <c r="O111" s="5" t="s">
        <v>672</v>
      </c>
      <c r="P111" s="5" t="s">
        <v>673</v>
      </c>
      <c r="Q111" s="5" t="s">
        <v>851</v>
      </c>
      <c r="R111" s="5" t="s">
        <v>855</v>
      </c>
      <c r="S111" s="5" t="s">
        <v>282</v>
      </c>
      <c r="T111" s="6" t="s">
        <v>695</v>
      </c>
      <c r="U111" s="6" t="s">
        <v>736</v>
      </c>
      <c r="V111" s="6" t="s">
        <v>683</v>
      </c>
      <c r="X111" s="6" t="s">
        <v>685</v>
      </c>
      <c r="Y111" s="6" t="s">
        <v>38</v>
      </c>
      <c r="AB111" s="6" t="s">
        <v>865</v>
      </c>
      <c r="AC111" s="6" t="s">
        <v>864</v>
      </c>
      <c r="AD111" s="7" t="s">
        <v>332</v>
      </c>
      <c r="AE111" s="7" t="s">
        <v>751</v>
      </c>
      <c r="AF111" s="7" t="s">
        <v>332</v>
      </c>
      <c r="AN111" s="9" t="s">
        <v>746</v>
      </c>
      <c r="AO111" s="9" t="s">
        <v>745</v>
      </c>
      <c r="AP111" s="2">
        <v>1</v>
      </c>
      <c r="AQ111" s="2">
        <v>0</v>
      </c>
      <c r="AR111" s="2">
        <v>0</v>
      </c>
      <c r="AS111" s="2">
        <v>0</v>
      </c>
      <c r="AT111" s="2">
        <v>1</v>
      </c>
      <c r="AU111" s="2">
        <v>0</v>
      </c>
      <c r="AV111" s="2">
        <v>0</v>
      </c>
      <c r="AW111" s="2">
        <v>0</v>
      </c>
      <c r="AX111" s="2">
        <v>0</v>
      </c>
      <c r="AY111" s="2">
        <v>0</v>
      </c>
      <c r="AZ111" s="2">
        <v>1</v>
      </c>
      <c r="BA111" s="9" t="s">
        <v>289</v>
      </c>
      <c r="BB111" s="9" t="s">
        <v>290</v>
      </c>
      <c r="BC111" s="9" t="s">
        <v>296</v>
      </c>
      <c r="BD111" s="9" t="s">
        <v>295</v>
      </c>
    </row>
    <row r="112" spans="1:56" ht="27.5" customHeight="1" x14ac:dyDescent="0.35">
      <c r="A112" s="2" t="s">
        <v>826</v>
      </c>
      <c r="B112" s="2" t="s">
        <v>668</v>
      </c>
      <c r="C112" s="11">
        <v>45222</v>
      </c>
      <c r="D112" s="3" t="s">
        <v>675</v>
      </c>
      <c r="E112" s="3" t="s">
        <v>38</v>
      </c>
      <c r="F112" s="3" t="s">
        <v>682</v>
      </c>
      <c r="G112" s="3" t="s">
        <v>272</v>
      </c>
      <c r="H112" s="3" t="s">
        <v>391</v>
      </c>
      <c r="I112" s="3" t="s">
        <v>634</v>
      </c>
      <c r="J112" s="4" t="s">
        <v>670</v>
      </c>
      <c r="K112" s="4" t="s">
        <v>671</v>
      </c>
      <c r="L112" s="4" t="s">
        <v>84</v>
      </c>
      <c r="M112" s="4" t="s">
        <v>848</v>
      </c>
      <c r="N112" s="4" t="s">
        <v>390</v>
      </c>
      <c r="O112" s="5" t="s">
        <v>672</v>
      </c>
      <c r="P112" s="5" t="s">
        <v>673</v>
      </c>
      <c r="Q112" s="5" t="s">
        <v>851</v>
      </c>
      <c r="R112" s="5" t="s">
        <v>855</v>
      </c>
      <c r="S112" s="5" t="s">
        <v>389</v>
      </c>
      <c r="T112" s="6" t="s">
        <v>695</v>
      </c>
      <c r="U112" s="6" t="s">
        <v>736</v>
      </c>
      <c r="V112" s="6" t="s">
        <v>683</v>
      </c>
      <c r="X112" s="6" t="s">
        <v>685</v>
      </c>
      <c r="Y112" s="6" t="s">
        <v>38</v>
      </c>
      <c r="AB112" s="6" t="s">
        <v>865</v>
      </c>
      <c r="AC112" s="6" t="s">
        <v>864</v>
      </c>
      <c r="AD112" s="7" t="s">
        <v>332</v>
      </c>
      <c r="AE112" s="7" t="s">
        <v>751</v>
      </c>
      <c r="AF112" s="7" t="s">
        <v>332</v>
      </c>
      <c r="AP112" s="2">
        <v>1</v>
      </c>
      <c r="AQ112" s="2">
        <v>0</v>
      </c>
      <c r="AR112" s="2">
        <v>0</v>
      </c>
      <c r="AS112" s="2">
        <v>0</v>
      </c>
      <c r="AT112" s="2">
        <v>1</v>
      </c>
      <c r="AU112" s="2">
        <v>0</v>
      </c>
      <c r="AV112" s="2">
        <v>0</v>
      </c>
      <c r="AW112" s="2">
        <v>0</v>
      </c>
      <c r="AX112" s="2">
        <v>0</v>
      </c>
      <c r="AY112" s="2">
        <v>0</v>
      </c>
      <c r="AZ112" s="2">
        <v>1</v>
      </c>
      <c r="BA112" s="9" t="s">
        <v>392</v>
      </c>
      <c r="BB112" s="9" t="s">
        <v>255</v>
      </c>
      <c r="BC112" s="9" t="s">
        <v>295</v>
      </c>
    </row>
    <row r="113" spans="1:58" ht="27.5" customHeight="1" x14ac:dyDescent="0.35">
      <c r="A113" s="2" t="s">
        <v>827</v>
      </c>
      <c r="B113" s="2" t="s">
        <v>668</v>
      </c>
      <c r="C113" s="11">
        <v>45223</v>
      </c>
      <c r="D113" s="3" t="s">
        <v>675</v>
      </c>
      <c r="E113" s="3" t="s">
        <v>11</v>
      </c>
      <c r="F113" s="3" t="s">
        <v>61</v>
      </c>
      <c r="G113" s="3" t="s">
        <v>267</v>
      </c>
      <c r="H113" s="3" t="s">
        <v>321</v>
      </c>
      <c r="J113" s="4" t="s">
        <v>670</v>
      </c>
      <c r="K113" s="4" t="s">
        <v>671</v>
      </c>
      <c r="L113" s="4" t="s">
        <v>631</v>
      </c>
      <c r="M113" s="4" t="s">
        <v>847</v>
      </c>
      <c r="N113" s="4" t="s">
        <v>438</v>
      </c>
      <c r="T113" s="6" t="s">
        <v>425</v>
      </c>
      <c r="U113" s="6" t="s">
        <v>736</v>
      </c>
      <c r="V113" s="6" t="s">
        <v>739</v>
      </c>
      <c r="X113" s="6" t="s">
        <v>685</v>
      </c>
      <c r="Z113" s="6" t="s">
        <v>862</v>
      </c>
      <c r="AC113" s="6" t="s">
        <v>90</v>
      </c>
      <c r="AF113" s="7" t="s">
        <v>449</v>
      </c>
      <c r="AN113" s="9" t="s">
        <v>448</v>
      </c>
      <c r="AO113" s="9" t="s">
        <v>451</v>
      </c>
      <c r="AP113" s="2">
        <v>1</v>
      </c>
      <c r="AQ113" s="2">
        <v>0</v>
      </c>
      <c r="AR113" s="2">
        <v>0</v>
      </c>
      <c r="AS113" s="2">
        <v>0</v>
      </c>
      <c r="AT113" s="2">
        <v>1</v>
      </c>
      <c r="AU113" s="2">
        <v>0</v>
      </c>
      <c r="AV113" s="2">
        <v>1</v>
      </c>
      <c r="AW113" s="2">
        <v>0</v>
      </c>
      <c r="AX113" s="2">
        <v>0</v>
      </c>
      <c r="AY113" s="2">
        <v>0</v>
      </c>
      <c r="AZ113" s="2">
        <v>1</v>
      </c>
      <c r="BA113" s="9" t="s">
        <v>450</v>
      </c>
      <c r="BB113" s="9" t="s">
        <v>446</v>
      </c>
    </row>
    <row r="114" spans="1:58" ht="27.5" customHeight="1" x14ac:dyDescent="0.35">
      <c r="A114" s="2" t="s">
        <v>828</v>
      </c>
      <c r="B114" s="2" t="s">
        <v>668</v>
      </c>
      <c r="C114" s="11">
        <v>45226</v>
      </c>
      <c r="D114" s="3" t="s">
        <v>675</v>
      </c>
      <c r="E114" s="3" t="s">
        <v>11</v>
      </c>
      <c r="F114" s="3" t="s">
        <v>61</v>
      </c>
      <c r="G114" s="3" t="s">
        <v>275</v>
      </c>
      <c r="H114" s="3" t="s">
        <v>276</v>
      </c>
      <c r="J114" s="4" t="s">
        <v>670</v>
      </c>
      <c r="K114" s="4" t="s">
        <v>671</v>
      </c>
      <c r="L114" s="4" t="s">
        <v>84</v>
      </c>
      <c r="M114" s="4" t="s">
        <v>846</v>
      </c>
      <c r="N114" s="4" t="s">
        <v>84</v>
      </c>
      <c r="O114" s="5" t="s">
        <v>672</v>
      </c>
      <c r="P114" s="5" t="s">
        <v>673</v>
      </c>
      <c r="Q114" s="5" t="s">
        <v>851</v>
      </c>
      <c r="R114" s="5" t="s">
        <v>855</v>
      </c>
      <c r="S114" s="5" t="s">
        <v>281</v>
      </c>
      <c r="T114" s="6" t="s">
        <v>694</v>
      </c>
      <c r="U114" s="6" t="s">
        <v>105</v>
      </c>
      <c r="V114" s="6" t="s">
        <v>683</v>
      </c>
      <c r="X114" s="6" t="s">
        <v>685</v>
      </c>
      <c r="AC114" s="6" t="s">
        <v>864</v>
      </c>
      <c r="AD114" s="7" t="s">
        <v>348</v>
      </c>
      <c r="AE114" s="7" t="s">
        <v>644</v>
      </c>
      <c r="AF114" s="7" t="s">
        <v>650</v>
      </c>
      <c r="AN114" s="9" t="s">
        <v>137</v>
      </c>
      <c r="AO114" s="9" t="s">
        <v>741</v>
      </c>
      <c r="AP114" s="2">
        <v>1</v>
      </c>
      <c r="AQ114" s="2">
        <v>0</v>
      </c>
      <c r="AR114" s="2">
        <v>0</v>
      </c>
      <c r="AS114" s="2">
        <v>0</v>
      </c>
      <c r="AT114" s="2">
        <v>1</v>
      </c>
      <c r="AU114" s="2">
        <v>0</v>
      </c>
      <c r="AV114" s="2">
        <v>0</v>
      </c>
      <c r="AW114" s="2">
        <v>0</v>
      </c>
      <c r="AX114" s="2">
        <v>0</v>
      </c>
      <c r="AY114" s="2">
        <v>0</v>
      </c>
      <c r="AZ114" s="2">
        <v>1</v>
      </c>
      <c r="BA114" s="9" t="s">
        <v>297</v>
      </c>
      <c r="BB114" s="9" t="s">
        <v>298</v>
      </c>
    </row>
    <row r="115" spans="1:58" ht="27.5" customHeight="1" x14ac:dyDescent="0.35">
      <c r="A115" s="2" t="s">
        <v>829</v>
      </c>
      <c r="B115" s="2" t="s">
        <v>668</v>
      </c>
      <c r="C115" s="11">
        <v>45228</v>
      </c>
      <c r="D115" s="3" t="s">
        <v>675</v>
      </c>
      <c r="E115" s="3" t="s">
        <v>11</v>
      </c>
      <c r="F115" s="3" t="s">
        <v>61</v>
      </c>
      <c r="G115" s="3" t="s">
        <v>267</v>
      </c>
      <c r="H115" s="3" t="s">
        <v>321</v>
      </c>
      <c r="J115" s="4" t="s">
        <v>670</v>
      </c>
      <c r="K115" s="4" t="s">
        <v>671</v>
      </c>
      <c r="L115" s="4" t="s">
        <v>84</v>
      </c>
      <c r="M115" s="4" t="s">
        <v>846</v>
      </c>
      <c r="N115" s="4" t="s">
        <v>552</v>
      </c>
      <c r="T115" s="6" t="s">
        <v>155</v>
      </c>
      <c r="U115" s="6" t="s">
        <v>736</v>
      </c>
      <c r="V115" s="6" t="s">
        <v>739</v>
      </c>
      <c r="X115" s="6" t="s">
        <v>685</v>
      </c>
      <c r="Z115" s="6" t="s">
        <v>862</v>
      </c>
      <c r="AC115" s="6" t="s">
        <v>90</v>
      </c>
      <c r="AF115" s="7" t="s">
        <v>650</v>
      </c>
      <c r="AN115" s="9" t="s">
        <v>555</v>
      </c>
      <c r="AP115" s="2">
        <v>1</v>
      </c>
      <c r="AQ115" s="2">
        <v>0</v>
      </c>
      <c r="AR115" s="2">
        <v>0</v>
      </c>
      <c r="AS115" s="2">
        <v>0</v>
      </c>
      <c r="AT115" s="2">
        <v>0</v>
      </c>
      <c r="AU115" s="2">
        <v>0</v>
      </c>
      <c r="AV115" s="2">
        <v>1</v>
      </c>
      <c r="AW115" s="2">
        <v>0</v>
      </c>
      <c r="AX115" s="2">
        <v>0</v>
      </c>
      <c r="AY115" s="2">
        <v>0</v>
      </c>
      <c r="AZ115" s="2">
        <v>1</v>
      </c>
      <c r="BA115" s="9" t="s">
        <v>554</v>
      </c>
      <c r="BB115" s="9" t="s">
        <v>553</v>
      </c>
    </row>
    <row r="116" spans="1:58" ht="27.5" customHeight="1" x14ac:dyDescent="0.35">
      <c r="A116" s="2" t="s">
        <v>830</v>
      </c>
      <c r="B116" s="2" t="s">
        <v>668</v>
      </c>
      <c r="C116" s="11">
        <v>45230</v>
      </c>
      <c r="D116" s="3" t="s">
        <v>675</v>
      </c>
      <c r="E116" s="3" t="s">
        <v>11</v>
      </c>
      <c r="F116" s="3" t="s">
        <v>61</v>
      </c>
      <c r="G116" s="3" t="s">
        <v>267</v>
      </c>
      <c r="H116" s="3" t="s">
        <v>321</v>
      </c>
      <c r="J116" s="4" t="s">
        <v>670</v>
      </c>
      <c r="K116" s="4" t="s">
        <v>671</v>
      </c>
      <c r="L116" s="4" t="s">
        <v>631</v>
      </c>
      <c r="M116" s="4" t="s">
        <v>845</v>
      </c>
      <c r="N116" s="4" t="s">
        <v>107</v>
      </c>
      <c r="T116" s="6" t="s">
        <v>155</v>
      </c>
      <c r="U116" s="6" t="s">
        <v>105</v>
      </c>
      <c r="V116" s="6" t="s">
        <v>739</v>
      </c>
      <c r="X116" s="6" t="s">
        <v>685</v>
      </c>
      <c r="Z116" s="6" t="s">
        <v>862</v>
      </c>
      <c r="AC116" s="6" t="s">
        <v>90</v>
      </c>
      <c r="AF116" s="7" t="s">
        <v>416</v>
      </c>
      <c r="AN116" s="9" t="s">
        <v>154</v>
      </c>
      <c r="AP116" s="2">
        <v>1</v>
      </c>
      <c r="AQ116" s="2">
        <v>0</v>
      </c>
      <c r="AR116" s="2">
        <v>0</v>
      </c>
      <c r="AS116" s="2">
        <v>0</v>
      </c>
      <c r="AT116" s="2">
        <v>0</v>
      </c>
      <c r="AU116" s="2">
        <v>0</v>
      </c>
      <c r="AV116" s="2">
        <v>1</v>
      </c>
      <c r="AW116" s="2">
        <v>0</v>
      </c>
      <c r="AX116" s="2">
        <v>0</v>
      </c>
      <c r="AY116" s="2">
        <v>0</v>
      </c>
      <c r="AZ116" s="2">
        <v>1</v>
      </c>
      <c r="BA116" s="9" t="s">
        <v>238</v>
      </c>
      <c r="BB116" s="9" t="s">
        <v>239</v>
      </c>
    </row>
    <row r="117" spans="1:58" ht="27.5" customHeight="1" x14ac:dyDescent="0.35">
      <c r="A117" s="2" t="s">
        <v>583</v>
      </c>
      <c r="B117" s="2" t="s">
        <v>668</v>
      </c>
      <c r="C117" s="11">
        <v>45234</v>
      </c>
      <c r="D117" s="3" t="s">
        <v>675</v>
      </c>
      <c r="E117" s="3" t="s">
        <v>18</v>
      </c>
      <c r="F117" s="3" t="s">
        <v>61</v>
      </c>
      <c r="G117" s="3" t="s">
        <v>268</v>
      </c>
      <c r="H117" s="3" t="s">
        <v>396</v>
      </c>
      <c r="I117" s="3" t="s">
        <v>639</v>
      </c>
      <c r="J117" s="4" t="s">
        <v>670</v>
      </c>
      <c r="K117" s="4" t="s">
        <v>671</v>
      </c>
      <c r="L117" s="4" t="s">
        <v>84</v>
      </c>
      <c r="M117" s="4" t="s">
        <v>848</v>
      </c>
      <c r="N117" s="4" t="s">
        <v>402</v>
      </c>
      <c r="T117" s="6" t="s">
        <v>706</v>
      </c>
      <c r="U117" s="6" t="s">
        <v>736</v>
      </c>
      <c r="V117" s="6" t="s">
        <v>739</v>
      </c>
      <c r="X117" s="6" t="s">
        <v>685</v>
      </c>
      <c r="Z117" s="6" t="s">
        <v>860</v>
      </c>
      <c r="AC117" s="6" t="s">
        <v>90</v>
      </c>
      <c r="AF117" s="7" t="s">
        <v>399</v>
      </c>
      <c r="AN117" s="9" t="s">
        <v>398</v>
      </c>
      <c r="AP117" s="2">
        <v>1</v>
      </c>
      <c r="AQ117" s="2">
        <v>0</v>
      </c>
      <c r="AR117" s="2">
        <v>0</v>
      </c>
      <c r="AS117" s="2">
        <v>0</v>
      </c>
      <c r="AT117" s="2">
        <v>1</v>
      </c>
      <c r="AU117" s="2">
        <v>0</v>
      </c>
      <c r="AV117" s="2">
        <v>1</v>
      </c>
      <c r="AW117" s="2">
        <v>0</v>
      </c>
      <c r="AX117" s="2">
        <v>0</v>
      </c>
      <c r="AY117" s="2">
        <v>0</v>
      </c>
      <c r="AZ117" s="2">
        <v>1</v>
      </c>
      <c r="BA117" s="9" t="s">
        <v>400</v>
      </c>
      <c r="BB117" s="9" t="s">
        <v>401</v>
      </c>
      <c r="BC117" s="9" t="s">
        <v>251</v>
      </c>
      <c r="BD117" s="9" t="s">
        <v>487</v>
      </c>
    </row>
    <row r="118" spans="1:58" ht="27.5" customHeight="1" x14ac:dyDescent="0.35">
      <c r="A118" s="2" t="s">
        <v>831</v>
      </c>
      <c r="B118" s="2" t="s">
        <v>668</v>
      </c>
      <c r="C118" s="11">
        <v>45239</v>
      </c>
      <c r="D118" s="3" t="s">
        <v>675</v>
      </c>
      <c r="E118" s="3" t="s">
        <v>11</v>
      </c>
      <c r="F118" s="3" t="s">
        <v>61</v>
      </c>
      <c r="G118" s="3" t="s">
        <v>309</v>
      </c>
      <c r="H118" s="3" t="s">
        <v>453</v>
      </c>
      <c r="I118" s="3" t="s">
        <v>639</v>
      </c>
      <c r="J118" s="4" t="s">
        <v>670</v>
      </c>
      <c r="K118" s="4" t="s">
        <v>671</v>
      </c>
      <c r="L118" s="4" t="s">
        <v>631</v>
      </c>
      <c r="M118" s="4" t="s">
        <v>847</v>
      </c>
      <c r="N118" s="4" t="s">
        <v>438</v>
      </c>
      <c r="O118" s="5" t="s">
        <v>672</v>
      </c>
      <c r="P118" s="5" t="s">
        <v>673</v>
      </c>
      <c r="Q118" s="5" t="s">
        <v>852</v>
      </c>
      <c r="R118" s="5" t="s">
        <v>850</v>
      </c>
      <c r="S118" s="5" t="s">
        <v>640</v>
      </c>
      <c r="T118" s="6" t="s">
        <v>728</v>
      </c>
      <c r="U118" s="6">
        <v>50</v>
      </c>
      <c r="V118" s="6" t="s">
        <v>739</v>
      </c>
      <c r="X118" s="6" t="s">
        <v>685</v>
      </c>
      <c r="Z118" s="6" t="s">
        <v>858</v>
      </c>
      <c r="AC118" s="6" t="s">
        <v>90</v>
      </c>
      <c r="AD118" s="7" t="s">
        <v>454</v>
      </c>
      <c r="AE118" s="7" t="s">
        <v>753</v>
      </c>
      <c r="AF118" s="7" t="s">
        <v>454</v>
      </c>
      <c r="AN118" s="9" t="s">
        <v>455</v>
      </c>
      <c r="AP118" s="2">
        <v>1</v>
      </c>
      <c r="AQ118" s="2">
        <v>0</v>
      </c>
      <c r="AR118" s="2">
        <v>0</v>
      </c>
      <c r="AS118" s="2">
        <v>0</v>
      </c>
      <c r="AT118" s="2">
        <v>1</v>
      </c>
      <c r="AU118" s="2">
        <v>0</v>
      </c>
      <c r="AV118" s="2">
        <v>1</v>
      </c>
      <c r="AW118" s="2">
        <v>0</v>
      </c>
      <c r="AX118" s="2">
        <v>0</v>
      </c>
      <c r="AY118" s="2">
        <v>0</v>
      </c>
      <c r="AZ118" s="2">
        <v>1</v>
      </c>
      <c r="BA118" s="9" t="s">
        <v>452</v>
      </c>
      <c r="BB118" s="9" t="s">
        <v>251</v>
      </c>
    </row>
    <row r="119" spans="1:58" ht="27.5" customHeight="1" x14ac:dyDescent="0.35">
      <c r="A119" s="2" t="s">
        <v>832</v>
      </c>
      <c r="B119" s="2" t="s">
        <v>668</v>
      </c>
      <c r="C119" s="11">
        <v>45242</v>
      </c>
      <c r="D119" s="3" t="s">
        <v>675</v>
      </c>
      <c r="E119" s="3" t="s">
        <v>18</v>
      </c>
      <c r="F119" s="3" t="s">
        <v>61</v>
      </c>
      <c r="G119" s="3" t="s">
        <v>375</v>
      </c>
      <c r="H119" s="3" t="s">
        <v>409</v>
      </c>
      <c r="I119" s="3" t="s">
        <v>639</v>
      </c>
      <c r="J119" s="4" t="s">
        <v>670</v>
      </c>
      <c r="K119" s="4" t="s">
        <v>671</v>
      </c>
      <c r="L119" s="4" t="s">
        <v>84</v>
      </c>
      <c r="M119" s="4" t="s">
        <v>848</v>
      </c>
      <c r="N119" s="4" t="s">
        <v>410</v>
      </c>
      <c r="T119" s="6" t="s">
        <v>703</v>
      </c>
      <c r="U119" s="6" t="s">
        <v>736</v>
      </c>
      <c r="V119" s="6" t="s">
        <v>739</v>
      </c>
      <c r="X119" s="6" t="s">
        <v>685</v>
      </c>
      <c r="Z119" s="6" t="s">
        <v>861</v>
      </c>
      <c r="AC119" s="6" t="s">
        <v>90</v>
      </c>
      <c r="AF119" s="7" t="s">
        <v>411</v>
      </c>
      <c r="AN119" s="9" t="s">
        <v>456</v>
      </c>
      <c r="AP119" s="2">
        <v>1</v>
      </c>
      <c r="AQ119" s="2">
        <v>0</v>
      </c>
      <c r="AR119" s="2">
        <v>0</v>
      </c>
      <c r="AS119" s="2">
        <v>0</v>
      </c>
      <c r="AT119" s="2">
        <v>1</v>
      </c>
      <c r="AU119" s="2">
        <v>0</v>
      </c>
      <c r="AV119" s="2">
        <v>1</v>
      </c>
      <c r="AW119" s="2">
        <v>0</v>
      </c>
      <c r="AX119" s="2">
        <v>0</v>
      </c>
      <c r="AY119" s="2">
        <v>0</v>
      </c>
      <c r="AZ119" s="2">
        <v>1</v>
      </c>
      <c r="BA119" s="9" t="s">
        <v>413</v>
      </c>
      <c r="BB119" s="9" t="s">
        <v>412</v>
      </c>
      <c r="BC119" s="9" t="s">
        <v>408</v>
      </c>
      <c r="BD119" s="9" t="s">
        <v>251</v>
      </c>
    </row>
    <row r="120" spans="1:58" ht="27.5" customHeight="1" x14ac:dyDescent="0.35">
      <c r="A120" s="2" t="s">
        <v>833</v>
      </c>
      <c r="B120" s="2" t="s">
        <v>668</v>
      </c>
      <c r="C120" s="11">
        <v>45242</v>
      </c>
      <c r="D120" s="3" t="s">
        <v>675</v>
      </c>
      <c r="E120" s="3" t="s">
        <v>18</v>
      </c>
      <c r="F120" s="3" t="s">
        <v>61</v>
      </c>
      <c r="G120" s="3" t="s">
        <v>375</v>
      </c>
      <c r="H120" s="3" t="s">
        <v>523</v>
      </c>
      <c r="J120" s="4" t="s">
        <v>670</v>
      </c>
      <c r="K120" s="4" t="s">
        <v>671</v>
      </c>
      <c r="L120" s="4" t="s">
        <v>84</v>
      </c>
      <c r="M120" s="4" t="s">
        <v>846</v>
      </c>
      <c r="N120" s="4" t="s">
        <v>524</v>
      </c>
      <c r="T120" s="6" t="s">
        <v>704</v>
      </c>
      <c r="U120" s="6" t="s">
        <v>105</v>
      </c>
      <c r="V120" s="6" t="s">
        <v>739</v>
      </c>
      <c r="X120" s="6" t="s">
        <v>685</v>
      </c>
      <c r="AC120" s="6" t="s">
        <v>53</v>
      </c>
      <c r="AF120" s="7" t="s">
        <v>650</v>
      </c>
      <c r="AN120" s="9" t="s">
        <v>525</v>
      </c>
      <c r="AP120" s="2">
        <v>1</v>
      </c>
      <c r="AQ120" s="2">
        <v>0</v>
      </c>
      <c r="AR120" s="2">
        <v>0</v>
      </c>
      <c r="AS120" s="2">
        <v>0</v>
      </c>
      <c r="AT120" s="2">
        <v>0</v>
      </c>
      <c r="AU120" s="2">
        <v>0</v>
      </c>
      <c r="AV120" s="2">
        <v>0</v>
      </c>
      <c r="AW120" s="2">
        <v>0</v>
      </c>
      <c r="AX120" s="2">
        <v>0</v>
      </c>
      <c r="AY120" s="2">
        <v>0</v>
      </c>
      <c r="AZ120" s="2">
        <v>1</v>
      </c>
      <c r="BA120" s="9" t="s">
        <v>528</v>
      </c>
      <c r="BB120" s="9" t="s">
        <v>527</v>
      </c>
    </row>
    <row r="121" spans="1:58" ht="27.5" customHeight="1" x14ac:dyDescent="0.35">
      <c r="A121" s="2" t="s">
        <v>834</v>
      </c>
      <c r="B121" s="2" t="s">
        <v>668</v>
      </c>
      <c r="C121" s="11">
        <v>45246</v>
      </c>
      <c r="D121" s="3" t="s">
        <v>675</v>
      </c>
      <c r="E121" s="3" t="s">
        <v>11</v>
      </c>
      <c r="F121" s="3" t="s">
        <v>61</v>
      </c>
      <c r="G121" s="3" t="s">
        <v>610</v>
      </c>
      <c r="H121" s="3" t="s">
        <v>101</v>
      </c>
      <c r="J121" s="4" t="s">
        <v>670</v>
      </c>
      <c r="K121" s="4" t="s">
        <v>671</v>
      </c>
      <c r="L121" s="4" t="s">
        <v>84</v>
      </c>
      <c r="M121" s="4" t="s">
        <v>848</v>
      </c>
      <c r="N121" s="4" t="s">
        <v>125</v>
      </c>
      <c r="T121" s="6" t="s">
        <v>157</v>
      </c>
      <c r="U121" s="6" t="s">
        <v>105</v>
      </c>
      <c r="V121" s="6" t="s">
        <v>739</v>
      </c>
      <c r="X121" s="6" t="s">
        <v>685</v>
      </c>
      <c r="AC121" s="6" t="s">
        <v>864</v>
      </c>
      <c r="AF121" s="7" t="s">
        <v>158</v>
      </c>
      <c r="AN121" s="9" t="s">
        <v>156</v>
      </c>
      <c r="AP121" s="2">
        <v>1</v>
      </c>
      <c r="AQ121" s="2">
        <v>0</v>
      </c>
      <c r="AR121" s="2">
        <v>0</v>
      </c>
      <c r="AS121" s="2">
        <v>0</v>
      </c>
      <c r="AT121" s="2">
        <v>1</v>
      </c>
      <c r="AU121" s="2">
        <v>0</v>
      </c>
      <c r="AV121" s="2">
        <v>0</v>
      </c>
      <c r="AW121" s="2">
        <v>0</v>
      </c>
      <c r="AX121" s="2">
        <v>0</v>
      </c>
      <c r="AY121" s="2">
        <v>0</v>
      </c>
      <c r="AZ121" s="2">
        <v>1</v>
      </c>
      <c r="BA121" s="9" t="s">
        <v>240</v>
      </c>
      <c r="BB121" s="9" t="s">
        <v>241</v>
      </c>
    </row>
    <row r="122" spans="1:58" ht="27.5" customHeight="1" x14ac:dyDescent="0.35">
      <c r="A122" s="2" t="s">
        <v>584</v>
      </c>
      <c r="B122" s="2" t="s">
        <v>668</v>
      </c>
      <c r="C122" s="11">
        <v>45249</v>
      </c>
      <c r="D122" s="3" t="s">
        <v>675</v>
      </c>
      <c r="E122" s="3" t="s">
        <v>11</v>
      </c>
      <c r="F122" s="3" t="s">
        <v>61</v>
      </c>
      <c r="G122" s="3" t="s">
        <v>592</v>
      </c>
      <c r="H122" s="3" t="s">
        <v>460</v>
      </c>
      <c r="I122" s="3" t="s">
        <v>639</v>
      </c>
      <c r="J122" s="4" t="s">
        <v>670</v>
      </c>
      <c r="K122" s="4" t="s">
        <v>671</v>
      </c>
      <c r="L122" s="4" t="s">
        <v>85</v>
      </c>
      <c r="M122" s="4" t="s">
        <v>847</v>
      </c>
      <c r="N122" s="4" t="s">
        <v>457</v>
      </c>
      <c r="T122" s="6" t="s">
        <v>716</v>
      </c>
      <c r="U122" s="6">
        <v>4</v>
      </c>
      <c r="V122" s="6" t="s">
        <v>739</v>
      </c>
      <c r="X122" s="6" t="s">
        <v>685</v>
      </c>
      <c r="Z122" s="6" t="s">
        <v>871</v>
      </c>
      <c r="AC122" s="6" t="s">
        <v>90</v>
      </c>
      <c r="AF122" s="7" t="s">
        <v>459</v>
      </c>
      <c r="AN122" s="9" t="s">
        <v>461</v>
      </c>
      <c r="AP122" s="2">
        <v>1</v>
      </c>
      <c r="AQ122" s="2">
        <v>0</v>
      </c>
      <c r="AR122" s="2">
        <v>0</v>
      </c>
      <c r="AS122" s="2">
        <v>0</v>
      </c>
      <c r="AT122" s="2">
        <v>1</v>
      </c>
      <c r="AU122" s="2">
        <v>0</v>
      </c>
      <c r="AV122" s="2">
        <v>1</v>
      </c>
      <c r="AW122" s="2">
        <v>0</v>
      </c>
      <c r="AX122" s="2">
        <v>0</v>
      </c>
      <c r="AY122" s="2">
        <v>0</v>
      </c>
      <c r="AZ122" s="2">
        <v>1</v>
      </c>
      <c r="BA122" s="9" t="s">
        <v>458</v>
      </c>
      <c r="BB122" s="9" t="s">
        <v>251</v>
      </c>
    </row>
    <row r="123" spans="1:58" ht="27.5" customHeight="1" x14ac:dyDescent="0.35">
      <c r="A123" s="2" t="s">
        <v>835</v>
      </c>
      <c r="B123" s="2" t="s">
        <v>668</v>
      </c>
      <c r="C123" s="11">
        <v>45253</v>
      </c>
      <c r="D123" s="3" t="s">
        <v>675</v>
      </c>
      <c r="E123" s="3" t="s">
        <v>11</v>
      </c>
      <c r="F123" s="3" t="s">
        <v>61</v>
      </c>
      <c r="G123" s="3" t="s">
        <v>268</v>
      </c>
      <c r="H123" s="3" t="s">
        <v>396</v>
      </c>
      <c r="I123" s="3" t="s">
        <v>639</v>
      </c>
      <c r="J123" s="4" t="s">
        <v>670</v>
      </c>
      <c r="K123" s="4" t="s">
        <v>671</v>
      </c>
      <c r="L123" s="4" t="s">
        <v>85</v>
      </c>
      <c r="M123" s="4" t="s">
        <v>847</v>
      </c>
      <c r="N123" s="4" t="s">
        <v>397</v>
      </c>
      <c r="T123" s="6" t="s">
        <v>706</v>
      </c>
      <c r="U123" s="6" t="s">
        <v>736</v>
      </c>
      <c r="V123" s="6" t="s">
        <v>739</v>
      </c>
      <c r="X123" s="6" t="s">
        <v>685</v>
      </c>
      <c r="Z123" s="6" t="s">
        <v>860</v>
      </c>
      <c r="AC123" s="6" t="s">
        <v>90</v>
      </c>
      <c r="AF123" s="7" t="s">
        <v>399</v>
      </c>
      <c r="AN123" s="9" t="s">
        <v>398</v>
      </c>
      <c r="AO123" s="9" t="s">
        <v>407</v>
      </c>
      <c r="AP123" s="2">
        <v>1</v>
      </c>
      <c r="AQ123" s="2">
        <v>0</v>
      </c>
      <c r="AR123" s="2">
        <v>0</v>
      </c>
      <c r="AS123" s="2">
        <v>0</v>
      </c>
      <c r="AT123" s="2">
        <v>1</v>
      </c>
      <c r="AU123" s="2">
        <v>0</v>
      </c>
      <c r="AV123" s="2">
        <v>1</v>
      </c>
      <c r="AW123" s="2">
        <v>0</v>
      </c>
      <c r="AX123" s="2">
        <v>0</v>
      </c>
      <c r="AY123" s="2">
        <v>0</v>
      </c>
      <c r="AZ123" s="2">
        <v>1</v>
      </c>
      <c r="BA123" s="9" t="s">
        <v>400</v>
      </c>
      <c r="BB123" s="9" t="s">
        <v>401</v>
      </c>
      <c r="BC123" s="9" t="s">
        <v>408</v>
      </c>
      <c r="BD123" s="9" t="s">
        <v>487</v>
      </c>
    </row>
    <row r="124" spans="1:58" ht="27.5" customHeight="1" x14ac:dyDescent="0.35">
      <c r="A124" s="2" t="s">
        <v>836</v>
      </c>
      <c r="B124" s="2" t="s">
        <v>668</v>
      </c>
      <c r="C124" s="11">
        <v>45253</v>
      </c>
      <c r="D124" s="3" t="s">
        <v>675</v>
      </c>
      <c r="E124" s="3" t="s">
        <v>11</v>
      </c>
      <c r="F124" s="3" t="s">
        <v>61</v>
      </c>
      <c r="G124" s="3" t="s">
        <v>267</v>
      </c>
      <c r="H124" s="3" t="s">
        <v>321</v>
      </c>
      <c r="J124" s="4" t="s">
        <v>670</v>
      </c>
      <c r="K124" s="4" t="s">
        <v>671</v>
      </c>
      <c r="L124" s="4" t="s">
        <v>84</v>
      </c>
      <c r="M124" s="4" t="s">
        <v>846</v>
      </c>
      <c r="N124" s="4" t="s">
        <v>395</v>
      </c>
      <c r="T124" s="6" t="s">
        <v>724</v>
      </c>
      <c r="U124" s="6" t="s">
        <v>105</v>
      </c>
      <c r="V124" s="6" t="s">
        <v>683</v>
      </c>
      <c r="X124" s="6" t="s">
        <v>685</v>
      </c>
      <c r="Z124" s="6" t="s">
        <v>247</v>
      </c>
      <c r="AC124" s="6" t="s">
        <v>90</v>
      </c>
      <c r="AF124" s="7" t="s">
        <v>650</v>
      </c>
      <c r="AN124" s="9" t="s">
        <v>137</v>
      </c>
      <c r="AP124" s="2">
        <v>1</v>
      </c>
      <c r="AQ124" s="2">
        <v>0</v>
      </c>
      <c r="AR124" s="2">
        <v>0</v>
      </c>
      <c r="AS124" s="2">
        <v>0</v>
      </c>
      <c r="AT124" s="2">
        <v>0</v>
      </c>
      <c r="AU124" s="2">
        <v>0</v>
      </c>
      <c r="AV124" s="2">
        <v>1</v>
      </c>
      <c r="AW124" s="2">
        <v>0</v>
      </c>
      <c r="AX124" s="2">
        <v>0</v>
      </c>
      <c r="AY124" s="2">
        <v>0</v>
      </c>
      <c r="AZ124" s="2">
        <v>1</v>
      </c>
      <c r="BA124" s="9" t="s">
        <v>393</v>
      </c>
      <c r="BB124" s="9" t="s">
        <v>394</v>
      </c>
    </row>
    <row r="125" spans="1:58" ht="27.5" customHeight="1" x14ac:dyDescent="0.35">
      <c r="A125" s="2" t="s">
        <v>837</v>
      </c>
      <c r="B125" s="2" t="s">
        <v>668</v>
      </c>
      <c r="C125" s="11">
        <v>45256</v>
      </c>
      <c r="D125" s="3" t="s">
        <v>675</v>
      </c>
      <c r="E125" s="3" t="s">
        <v>16</v>
      </c>
      <c r="F125" s="3" t="s">
        <v>682</v>
      </c>
      <c r="G125" s="3" t="s">
        <v>404</v>
      </c>
      <c r="H125" s="3" t="s">
        <v>403</v>
      </c>
      <c r="J125" s="4" t="s">
        <v>670</v>
      </c>
      <c r="K125" s="4" t="s">
        <v>671</v>
      </c>
      <c r="L125" s="4" t="s">
        <v>85</v>
      </c>
      <c r="M125" s="4" t="s">
        <v>847</v>
      </c>
      <c r="N125" s="4" t="s">
        <v>102</v>
      </c>
      <c r="O125" s="5" t="s">
        <v>672</v>
      </c>
      <c r="P125" s="5" t="s">
        <v>673</v>
      </c>
      <c r="Q125" s="5" t="s">
        <v>406</v>
      </c>
      <c r="R125" s="5" t="s">
        <v>856</v>
      </c>
      <c r="S125" s="5" t="s">
        <v>643</v>
      </c>
      <c r="T125" s="6" t="s">
        <v>729</v>
      </c>
      <c r="U125" s="6">
        <v>400</v>
      </c>
      <c r="V125" s="6" t="s">
        <v>683</v>
      </c>
      <c r="X125" s="6" t="s">
        <v>685</v>
      </c>
      <c r="AC125" s="6" t="s">
        <v>864</v>
      </c>
      <c r="AD125" s="7" t="s">
        <v>644</v>
      </c>
      <c r="AE125" s="7" t="s">
        <v>644</v>
      </c>
      <c r="AF125" s="7" t="s">
        <v>160</v>
      </c>
      <c r="AN125" s="9" t="s">
        <v>159</v>
      </c>
      <c r="AO125" s="9" t="s">
        <v>405</v>
      </c>
      <c r="AP125" s="2">
        <v>1</v>
      </c>
      <c r="AQ125" s="2">
        <v>0</v>
      </c>
      <c r="AR125" s="2">
        <v>0</v>
      </c>
      <c r="AS125" s="2">
        <v>0</v>
      </c>
      <c r="AT125" s="2">
        <v>1</v>
      </c>
      <c r="AU125" s="2">
        <v>0</v>
      </c>
      <c r="AV125" s="2">
        <v>0</v>
      </c>
      <c r="AW125" s="2">
        <v>0</v>
      </c>
      <c r="AX125" s="2">
        <v>0</v>
      </c>
      <c r="AY125" s="2">
        <v>0</v>
      </c>
      <c r="AZ125" s="2">
        <v>1</v>
      </c>
      <c r="BA125" s="9" t="s">
        <v>242</v>
      </c>
      <c r="BB125" s="9" t="s">
        <v>243</v>
      </c>
      <c r="BC125" s="9" t="s">
        <v>244</v>
      </c>
      <c r="BD125" s="9" t="s">
        <v>245</v>
      </c>
      <c r="BF125" s="9" t="s">
        <v>252</v>
      </c>
    </row>
    <row r="126" spans="1:58" ht="27.5" customHeight="1" x14ac:dyDescent="0.35">
      <c r="A126" s="2" t="s">
        <v>838</v>
      </c>
      <c r="B126" s="2" t="s">
        <v>668</v>
      </c>
      <c r="C126" s="11">
        <v>45256</v>
      </c>
      <c r="D126" s="3" t="s">
        <v>675</v>
      </c>
      <c r="E126" s="3" t="s">
        <v>38</v>
      </c>
      <c r="F126" s="3" t="s">
        <v>682</v>
      </c>
      <c r="G126" s="3" t="s">
        <v>325</v>
      </c>
      <c r="H126" s="3" t="s">
        <v>403</v>
      </c>
      <c r="J126" s="4" t="s">
        <v>670</v>
      </c>
      <c r="K126" s="4" t="s">
        <v>671</v>
      </c>
      <c r="L126" s="4" t="s">
        <v>85</v>
      </c>
      <c r="M126" s="4" t="s">
        <v>847</v>
      </c>
      <c r="N126" s="4" t="s">
        <v>102</v>
      </c>
      <c r="O126" s="5" t="s">
        <v>672</v>
      </c>
      <c r="P126" s="5" t="s">
        <v>673</v>
      </c>
      <c r="Q126" s="5" t="s">
        <v>406</v>
      </c>
      <c r="R126" s="5" t="s">
        <v>856</v>
      </c>
      <c r="S126" s="5" t="s">
        <v>643</v>
      </c>
      <c r="T126" s="6" t="s">
        <v>729</v>
      </c>
      <c r="U126" s="6">
        <v>400</v>
      </c>
      <c r="V126" s="6" t="s">
        <v>683</v>
      </c>
      <c r="X126" s="6" t="s">
        <v>685</v>
      </c>
      <c r="AC126" s="6" t="s">
        <v>864</v>
      </c>
      <c r="AD126" s="7" t="s">
        <v>644</v>
      </c>
      <c r="AE126" s="7" t="s">
        <v>644</v>
      </c>
      <c r="AF126" s="7" t="s">
        <v>160</v>
      </c>
      <c r="AN126" s="9" t="s">
        <v>159</v>
      </c>
      <c r="AO126" s="9" t="s">
        <v>405</v>
      </c>
      <c r="AP126" s="2">
        <v>1</v>
      </c>
      <c r="AQ126" s="2">
        <v>0</v>
      </c>
      <c r="AR126" s="2">
        <v>0</v>
      </c>
      <c r="AS126" s="2">
        <v>0</v>
      </c>
      <c r="AT126" s="2">
        <v>1</v>
      </c>
      <c r="AU126" s="2">
        <v>0</v>
      </c>
      <c r="AV126" s="2">
        <v>0</v>
      </c>
      <c r="AW126" s="2">
        <v>0</v>
      </c>
      <c r="AX126" s="2">
        <v>0</v>
      </c>
      <c r="AY126" s="2">
        <v>0</v>
      </c>
      <c r="AZ126" s="2">
        <v>1</v>
      </c>
      <c r="BA126" s="9" t="s">
        <v>242</v>
      </c>
      <c r="BB126" s="9" t="s">
        <v>243</v>
      </c>
      <c r="BC126" s="9" t="s">
        <v>244</v>
      </c>
      <c r="BF126" s="9" t="s">
        <v>252</v>
      </c>
    </row>
    <row r="127" spans="1:58" ht="27.5" customHeight="1" x14ac:dyDescent="0.35">
      <c r="A127" s="2" t="s">
        <v>839</v>
      </c>
      <c r="B127" s="2" t="s">
        <v>668</v>
      </c>
      <c r="C127" s="11">
        <v>45257</v>
      </c>
      <c r="D127" s="3" t="s">
        <v>675</v>
      </c>
      <c r="E127" s="3" t="s">
        <v>16</v>
      </c>
      <c r="F127" s="3" t="s">
        <v>682</v>
      </c>
      <c r="G127" s="3" t="s">
        <v>404</v>
      </c>
      <c r="H127" s="3" t="s">
        <v>403</v>
      </c>
      <c r="J127" s="4" t="s">
        <v>670</v>
      </c>
      <c r="K127" s="4" t="s">
        <v>671</v>
      </c>
      <c r="L127" s="4" t="s">
        <v>85</v>
      </c>
      <c r="M127" s="4" t="s">
        <v>847</v>
      </c>
      <c r="N127" s="4" t="s">
        <v>102</v>
      </c>
      <c r="O127" s="5" t="s">
        <v>672</v>
      </c>
      <c r="P127" s="5" t="s">
        <v>673</v>
      </c>
      <c r="Q127" s="5" t="s">
        <v>406</v>
      </c>
      <c r="R127" s="5" t="s">
        <v>856</v>
      </c>
      <c r="S127" s="5" t="s">
        <v>643</v>
      </c>
      <c r="T127" s="6" t="s">
        <v>729</v>
      </c>
      <c r="U127" s="6">
        <v>400</v>
      </c>
      <c r="V127" s="6" t="s">
        <v>683</v>
      </c>
      <c r="X127" s="6" t="s">
        <v>685</v>
      </c>
      <c r="AC127" s="6" t="s">
        <v>864</v>
      </c>
      <c r="AD127" s="7" t="s">
        <v>644</v>
      </c>
      <c r="AE127" s="7" t="s">
        <v>644</v>
      </c>
      <c r="AF127" s="7" t="s">
        <v>160</v>
      </c>
      <c r="AN127" s="9" t="s">
        <v>159</v>
      </c>
      <c r="AO127" s="9" t="s">
        <v>405</v>
      </c>
      <c r="AP127" s="2">
        <v>1</v>
      </c>
      <c r="AQ127" s="2">
        <v>0</v>
      </c>
      <c r="AR127" s="2">
        <v>0</v>
      </c>
      <c r="AS127" s="2">
        <v>0</v>
      </c>
      <c r="AT127" s="2">
        <v>1</v>
      </c>
      <c r="AU127" s="2">
        <v>0</v>
      </c>
      <c r="AV127" s="2">
        <v>0</v>
      </c>
      <c r="AW127" s="2">
        <v>0</v>
      </c>
      <c r="AX127" s="2">
        <v>0</v>
      </c>
      <c r="AY127" s="2">
        <v>0</v>
      </c>
      <c r="AZ127" s="2">
        <v>1</v>
      </c>
      <c r="BA127" s="9" t="s">
        <v>242</v>
      </c>
      <c r="BB127" s="9" t="s">
        <v>243</v>
      </c>
      <c r="BC127" s="9" t="s">
        <v>244</v>
      </c>
      <c r="BD127" s="9" t="s">
        <v>245</v>
      </c>
      <c r="BF127" s="9" t="s">
        <v>252</v>
      </c>
    </row>
    <row r="128" spans="1:58" ht="27.5" customHeight="1" x14ac:dyDescent="0.35">
      <c r="A128" s="2" t="s">
        <v>585</v>
      </c>
      <c r="B128" s="2" t="s">
        <v>668</v>
      </c>
      <c r="C128" s="11">
        <v>45257</v>
      </c>
      <c r="D128" s="3" t="s">
        <v>675</v>
      </c>
      <c r="E128" s="3" t="s">
        <v>38</v>
      </c>
      <c r="F128" s="3" t="s">
        <v>682</v>
      </c>
      <c r="G128" s="3" t="s">
        <v>325</v>
      </c>
      <c r="H128" s="3" t="s">
        <v>403</v>
      </c>
      <c r="J128" s="4" t="s">
        <v>670</v>
      </c>
      <c r="K128" s="4" t="s">
        <v>671</v>
      </c>
      <c r="L128" s="4" t="s">
        <v>85</v>
      </c>
      <c r="M128" s="4" t="s">
        <v>847</v>
      </c>
      <c r="N128" s="4" t="s">
        <v>102</v>
      </c>
      <c r="O128" s="5" t="s">
        <v>672</v>
      </c>
      <c r="P128" s="5" t="s">
        <v>673</v>
      </c>
      <c r="Q128" s="5" t="s">
        <v>406</v>
      </c>
      <c r="R128" s="5" t="s">
        <v>856</v>
      </c>
      <c r="S128" s="5" t="s">
        <v>643</v>
      </c>
      <c r="T128" s="6" t="s">
        <v>729</v>
      </c>
      <c r="U128" s="6">
        <v>400</v>
      </c>
      <c r="V128" s="6" t="s">
        <v>683</v>
      </c>
      <c r="X128" s="6" t="s">
        <v>685</v>
      </c>
      <c r="AC128" s="6" t="s">
        <v>864</v>
      </c>
      <c r="AD128" s="7" t="s">
        <v>644</v>
      </c>
      <c r="AE128" s="7" t="s">
        <v>644</v>
      </c>
      <c r="AF128" s="7" t="s">
        <v>160</v>
      </c>
      <c r="AN128" s="9" t="s">
        <v>159</v>
      </c>
      <c r="AO128" s="9" t="s">
        <v>405</v>
      </c>
      <c r="AP128" s="2">
        <v>1</v>
      </c>
      <c r="AQ128" s="2">
        <v>0</v>
      </c>
      <c r="AR128" s="2">
        <v>0</v>
      </c>
      <c r="AS128" s="2">
        <v>0</v>
      </c>
      <c r="AT128" s="2">
        <v>1</v>
      </c>
      <c r="AU128" s="2">
        <v>0</v>
      </c>
      <c r="AV128" s="2">
        <v>0</v>
      </c>
      <c r="AW128" s="2">
        <v>0</v>
      </c>
      <c r="AX128" s="2">
        <v>0</v>
      </c>
      <c r="AY128" s="2">
        <v>0</v>
      </c>
      <c r="AZ128" s="2">
        <v>1</v>
      </c>
      <c r="BA128" s="9" t="s">
        <v>242</v>
      </c>
      <c r="BB128" s="9" t="s">
        <v>243</v>
      </c>
      <c r="BC128" s="9" t="s">
        <v>244</v>
      </c>
      <c r="BD128" s="9" t="s">
        <v>474</v>
      </c>
      <c r="BF128" s="9" t="s">
        <v>252</v>
      </c>
    </row>
    <row r="129" spans="1:58" ht="27.5" customHeight="1" x14ac:dyDescent="0.35">
      <c r="A129" s="2" t="s">
        <v>840</v>
      </c>
      <c r="B129" s="2" t="s">
        <v>668</v>
      </c>
      <c r="C129" s="11">
        <v>45259</v>
      </c>
      <c r="D129" s="3" t="s">
        <v>675</v>
      </c>
      <c r="E129" s="3" t="s">
        <v>11</v>
      </c>
      <c r="F129" s="3" t="s">
        <v>61</v>
      </c>
      <c r="G129" s="3" t="s">
        <v>267</v>
      </c>
      <c r="H129" s="3" t="s">
        <v>481</v>
      </c>
      <c r="J129" s="4" t="s">
        <v>670</v>
      </c>
      <c r="K129" s="4" t="s">
        <v>671</v>
      </c>
      <c r="L129" s="4" t="s">
        <v>84</v>
      </c>
      <c r="M129" s="4" t="s">
        <v>846</v>
      </c>
      <c r="N129" s="4" t="s">
        <v>395</v>
      </c>
      <c r="T129" s="6" t="s">
        <v>718</v>
      </c>
      <c r="U129" s="6" t="s">
        <v>105</v>
      </c>
      <c r="V129" s="6" t="s">
        <v>739</v>
      </c>
      <c r="X129" s="6" t="s">
        <v>685</v>
      </c>
      <c r="AC129" s="6" t="s">
        <v>53</v>
      </c>
      <c r="AF129" s="7" t="s">
        <v>650</v>
      </c>
      <c r="AN129" s="9" t="s">
        <v>482</v>
      </c>
      <c r="AP129" s="2">
        <v>1</v>
      </c>
      <c r="AQ129" s="2">
        <v>0</v>
      </c>
      <c r="AR129" s="2">
        <v>0</v>
      </c>
      <c r="AS129" s="2">
        <v>0</v>
      </c>
      <c r="AT129" s="2">
        <v>0</v>
      </c>
      <c r="AU129" s="2">
        <v>0</v>
      </c>
      <c r="AV129" s="2">
        <v>0</v>
      </c>
      <c r="AW129" s="2">
        <v>0</v>
      </c>
      <c r="AX129" s="2">
        <v>0</v>
      </c>
      <c r="AY129" s="2">
        <v>0</v>
      </c>
      <c r="AZ129" s="2">
        <v>1</v>
      </c>
      <c r="BA129" s="9" t="s">
        <v>484</v>
      </c>
      <c r="BB129" s="9" t="s">
        <v>483</v>
      </c>
    </row>
    <row r="130" spans="1:58" ht="27.5" customHeight="1" x14ac:dyDescent="0.35">
      <c r="A130" s="2" t="s">
        <v>586</v>
      </c>
      <c r="B130" s="2" t="s">
        <v>668</v>
      </c>
      <c r="C130" s="11">
        <v>45260</v>
      </c>
      <c r="D130" s="3" t="s">
        <v>675</v>
      </c>
      <c r="E130" s="3" t="s">
        <v>11</v>
      </c>
      <c r="F130" s="3" t="s">
        <v>61</v>
      </c>
      <c r="G130" s="3" t="s">
        <v>437</v>
      </c>
      <c r="H130" s="3" t="s">
        <v>414</v>
      </c>
      <c r="J130" s="4" t="s">
        <v>670</v>
      </c>
      <c r="K130" s="4" t="s">
        <v>671</v>
      </c>
      <c r="L130" s="4" t="s">
        <v>84</v>
      </c>
      <c r="M130" s="4" t="s">
        <v>846</v>
      </c>
      <c r="N130" s="4" t="s">
        <v>395</v>
      </c>
      <c r="O130" s="5" t="s">
        <v>672</v>
      </c>
      <c r="P130" s="5" t="s">
        <v>673</v>
      </c>
      <c r="Q130" s="5" t="s">
        <v>854</v>
      </c>
      <c r="R130" s="5" t="s">
        <v>855</v>
      </c>
      <c r="S130" s="5" t="s">
        <v>415</v>
      </c>
      <c r="T130" s="6" t="s">
        <v>712</v>
      </c>
      <c r="U130" s="6">
        <v>4</v>
      </c>
      <c r="V130" s="6" t="s">
        <v>683</v>
      </c>
      <c r="X130" s="6" t="s">
        <v>738</v>
      </c>
      <c r="AB130" s="6" t="s">
        <v>868</v>
      </c>
      <c r="AC130" s="6" t="s">
        <v>53</v>
      </c>
      <c r="AD130" s="7" t="s">
        <v>348</v>
      </c>
      <c r="AE130" s="7" t="s">
        <v>644</v>
      </c>
      <c r="AF130" s="7" t="s">
        <v>416</v>
      </c>
      <c r="AN130" s="9" t="s">
        <v>419</v>
      </c>
      <c r="AO130" s="9" t="s">
        <v>420</v>
      </c>
      <c r="AP130" s="2">
        <v>1</v>
      </c>
      <c r="AQ130" s="2">
        <v>0</v>
      </c>
      <c r="AR130" s="2">
        <v>0</v>
      </c>
      <c r="AS130" s="2">
        <v>0</v>
      </c>
      <c r="AT130" s="2">
        <v>0</v>
      </c>
      <c r="AU130" s="2">
        <v>0</v>
      </c>
      <c r="AV130" s="2">
        <v>0</v>
      </c>
      <c r="AW130" s="2">
        <v>0</v>
      </c>
      <c r="AX130" s="2">
        <v>0</v>
      </c>
      <c r="AY130" s="2">
        <v>0</v>
      </c>
      <c r="AZ130" s="2">
        <v>1</v>
      </c>
      <c r="BA130" s="9" t="s">
        <v>417</v>
      </c>
      <c r="BB130" s="9" t="s">
        <v>418</v>
      </c>
    </row>
    <row r="131" spans="1:58" ht="27.5" customHeight="1" x14ac:dyDescent="0.35">
      <c r="A131" s="2" t="s">
        <v>841</v>
      </c>
      <c r="B131" s="2" t="s">
        <v>668</v>
      </c>
      <c r="C131" s="11">
        <v>45264</v>
      </c>
      <c r="D131" s="3" t="s">
        <v>675</v>
      </c>
      <c r="E131" s="3" t="s">
        <v>11</v>
      </c>
      <c r="F131" s="3" t="s">
        <v>61</v>
      </c>
      <c r="G131" s="3" t="s">
        <v>267</v>
      </c>
      <c r="H131" s="3" t="s">
        <v>321</v>
      </c>
      <c r="J131" s="4" t="s">
        <v>670</v>
      </c>
      <c r="K131" s="4" t="s">
        <v>671</v>
      </c>
      <c r="L131" s="4" t="s">
        <v>631</v>
      </c>
      <c r="M131" s="4" t="s">
        <v>845</v>
      </c>
      <c r="N131" s="4" t="s">
        <v>421</v>
      </c>
      <c r="T131" s="6" t="s">
        <v>725</v>
      </c>
      <c r="U131" s="6" t="s">
        <v>736</v>
      </c>
      <c r="V131" s="6" t="s">
        <v>683</v>
      </c>
      <c r="X131" s="6" t="s">
        <v>685</v>
      </c>
      <c r="Z131" s="6" t="s">
        <v>247</v>
      </c>
      <c r="AC131" s="6" t="s">
        <v>90</v>
      </c>
      <c r="AF131" s="7" t="s">
        <v>422</v>
      </c>
      <c r="AN131" s="9" t="s">
        <v>423</v>
      </c>
      <c r="AP131" s="2">
        <v>1</v>
      </c>
      <c r="AQ131" s="2">
        <v>0</v>
      </c>
      <c r="AR131" s="2">
        <v>0</v>
      </c>
      <c r="AS131" s="2">
        <v>0</v>
      </c>
      <c r="AT131" s="2">
        <v>0</v>
      </c>
      <c r="AU131" s="2">
        <v>0</v>
      </c>
      <c r="AV131" s="2">
        <v>1</v>
      </c>
      <c r="AW131" s="2">
        <v>0</v>
      </c>
      <c r="AX131" s="2">
        <v>0</v>
      </c>
      <c r="AY131" s="2">
        <v>0</v>
      </c>
      <c r="AZ131" s="2">
        <v>1</v>
      </c>
      <c r="BA131" s="9" t="s">
        <v>424</v>
      </c>
      <c r="BB131" s="9" t="s">
        <v>418</v>
      </c>
    </row>
    <row r="132" spans="1:58" ht="27.5" customHeight="1" x14ac:dyDescent="0.35">
      <c r="A132" s="2" t="s">
        <v>842</v>
      </c>
      <c r="B132" s="2" t="s">
        <v>668</v>
      </c>
      <c r="C132" s="11">
        <v>45273</v>
      </c>
      <c r="D132" s="3" t="s">
        <v>675</v>
      </c>
      <c r="E132" s="3" t="s">
        <v>11</v>
      </c>
      <c r="F132" s="3" t="s">
        <v>61</v>
      </c>
      <c r="G132" s="3" t="s">
        <v>267</v>
      </c>
      <c r="H132" s="3" t="s">
        <v>321</v>
      </c>
      <c r="J132" s="4" t="s">
        <v>670</v>
      </c>
      <c r="K132" s="4" t="s">
        <v>671</v>
      </c>
      <c r="L132" s="4" t="s">
        <v>84</v>
      </c>
      <c r="M132" s="4" t="s">
        <v>846</v>
      </c>
      <c r="N132" s="4" t="s">
        <v>427</v>
      </c>
      <c r="T132" s="6" t="s">
        <v>155</v>
      </c>
      <c r="U132" s="6" t="s">
        <v>105</v>
      </c>
      <c r="V132" s="6" t="s">
        <v>739</v>
      </c>
      <c r="X132" s="6" t="s">
        <v>685</v>
      </c>
      <c r="Z132" s="6" t="s">
        <v>862</v>
      </c>
      <c r="AC132" s="6" t="s">
        <v>90</v>
      </c>
      <c r="AF132" s="7" t="s">
        <v>650</v>
      </c>
      <c r="AN132" s="9" t="s">
        <v>428</v>
      </c>
      <c r="AO132" s="9" t="s">
        <v>489</v>
      </c>
      <c r="AP132" s="2">
        <v>1</v>
      </c>
      <c r="AQ132" s="2">
        <v>0</v>
      </c>
      <c r="AR132" s="2">
        <v>0</v>
      </c>
      <c r="AS132" s="2">
        <v>0</v>
      </c>
      <c r="AT132" s="2">
        <v>0</v>
      </c>
      <c r="AU132" s="2">
        <v>0</v>
      </c>
      <c r="AV132" s="2">
        <v>1</v>
      </c>
      <c r="AW132" s="2">
        <v>0</v>
      </c>
      <c r="AX132" s="2">
        <v>0</v>
      </c>
      <c r="AY132" s="2">
        <v>0</v>
      </c>
      <c r="AZ132" s="2">
        <v>1</v>
      </c>
      <c r="BA132" s="9" t="s">
        <v>429</v>
      </c>
      <c r="BB132" s="9" t="s">
        <v>430</v>
      </c>
      <c r="BC132" s="9" t="s">
        <v>466</v>
      </c>
      <c r="BD132" s="9" t="s">
        <v>467</v>
      </c>
      <c r="BF132" s="9" t="s">
        <v>488</v>
      </c>
    </row>
    <row r="133" spans="1:58" ht="27.5" customHeight="1" x14ac:dyDescent="0.35">
      <c r="A133" s="2" t="s">
        <v>843</v>
      </c>
      <c r="B133" s="2" t="s">
        <v>668</v>
      </c>
      <c r="C133" s="11">
        <v>45277</v>
      </c>
      <c r="D133" s="3" t="s">
        <v>675</v>
      </c>
      <c r="E133" s="3" t="s">
        <v>11</v>
      </c>
      <c r="F133" s="3" t="s">
        <v>61</v>
      </c>
      <c r="G133" s="3" t="s">
        <v>267</v>
      </c>
      <c r="H133" s="3" t="s">
        <v>321</v>
      </c>
      <c r="J133" s="4" t="s">
        <v>670</v>
      </c>
      <c r="K133" s="4" t="s">
        <v>671</v>
      </c>
      <c r="L133" s="4" t="s">
        <v>84</v>
      </c>
      <c r="M133" s="4" t="s">
        <v>846</v>
      </c>
      <c r="N133" s="4" t="s">
        <v>519</v>
      </c>
      <c r="T133" s="6" t="s">
        <v>155</v>
      </c>
      <c r="U133" s="6" t="s">
        <v>105</v>
      </c>
      <c r="V133" s="6" t="s">
        <v>739</v>
      </c>
      <c r="X133" s="6" t="s">
        <v>685</v>
      </c>
      <c r="Z133" s="6" t="s">
        <v>862</v>
      </c>
      <c r="AC133" s="6" t="s">
        <v>90</v>
      </c>
      <c r="AF133" s="7" t="s">
        <v>650</v>
      </c>
      <c r="AN133" s="9" t="s">
        <v>520</v>
      </c>
      <c r="AP133" s="2">
        <v>1</v>
      </c>
      <c r="AQ133" s="2">
        <v>0</v>
      </c>
      <c r="AR133" s="2">
        <v>0</v>
      </c>
      <c r="AS133" s="2">
        <v>0</v>
      </c>
      <c r="AT133" s="2">
        <v>0</v>
      </c>
      <c r="AU133" s="2">
        <v>0</v>
      </c>
      <c r="AV133" s="2">
        <v>1</v>
      </c>
      <c r="AW133" s="2">
        <v>0</v>
      </c>
      <c r="AX133" s="2">
        <v>0</v>
      </c>
      <c r="AY133" s="2">
        <v>0</v>
      </c>
      <c r="AZ133" s="2">
        <v>1</v>
      </c>
      <c r="BA133" s="9" t="s">
        <v>522</v>
      </c>
      <c r="BB133" s="9" t="s">
        <v>521</v>
      </c>
    </row>
    <row r="134" spans="1:58" ht="27.5" customHeight="1" x14ac:dyDescent="0.35">
      <c r="A134" s="2" t="s">
        <v>844</v>
      </c>
      <c r="B134" s="2" t="s">
        <v>668</v>
      </c>
      <c r="C134" s="11">
        <v>45283</v>
      </c>
      <c r="D134" s="3" t="s">
        <v>675</v>
      </c>
      <c r="E134" s="3" t="s">
        <v>11</v>
      </c>
      <c r="F134" s="3" t="s">
        <v>61</v>
      </c>
      <c r="G134" s="3" t="s">
        <v>267</v>
      </c>
      <c r="H134" s="3" t="s">
        <v>431</v>
      </c>
      <c r="J134" s="4" t="s">
        <v>670</v>
      </c>
      <c r="K134" s="4" t="s">
        <v>671</v>
      </c>
      <c r="L134" s="4" t="s">
        <v>631</v>
      </c>
      <c r="M134" s="4" t="s">
        <v>847</v>
      </c>
      <c r="N134" s="4" t="s">
        <v>432</v>
      </c>
      <c r="O134" s="5" t="s">
        <v>672</v>
      </c>
      <c r="P134" s="5" t="s">
        <v>673</v>
      </c>
      <c r="Q134" s="5" t="s">
        <v>853</v>
      </c>
      <c r="R134" s="5" t="s">
        <v>849</v>
      </c>
      <c r="S134" s="5" t="s">
        <v>647</v>
      </c>
      <c r="T134" s="6" t="s">
        <v>720</v>
      </c>
      <c r="U134" s="6" t="s">
        <v>736</v>
      </c>
      <c r="V134" s="6" t="s">
        <v>739</v>
      </c>
      <c r="X134" s="6" t="s">
        <v>685</v>
      </c>
      <c r="AC134" s="6" t="s">
        <v>864</v>
      </c>
      <c r="AD134" s="7" t="s">
        <v>434</v>
      </c>
      <c r="AE134" s="7" t="s">
        <v>752</v>
      </c>
      <c r="AF134" s="7" t="s">
        <v>434</v>
      </c>
      <c r="AN134" s="9" t="s">
        <v>433</v>
      </c>
      <c r="AP134" s="2">
        <v>1</v>
      </c>
      <c r="AQ134" s="2">
        <v>0</v>
      </c>
      <c r="AR134" s="2">
        <v>0</v>
      </c>
      <c r="AS134" s="2">
        <v>0</v>
      </c>
      <c r="AT134" s="2">
        <v>1</v>
      </c>
      <c r="AU134" s="2">
        <v>0</v>
      </c>
      <c r="AV134" s="2">
        <v>0</v>
      </c>
      <c r="AW134" s="2">
        <v>0</v>
      </c>
      <c r="AX134" s="2">
        <v>0</v>
      </c>
      <c r="AY134" s="2">
        <v>0</v>
      </c>
      <c r="AZ134" s="2">
        <v>1</v>
      </c>
      <c r="BA134" s="9" t="s">
        <v>435</v>
      </c>
      <c r="BB134" s="9" t="s">
        <v>256</v>
      </c>
      <c r="BC134" s="9" t="s">
        <v>468</v>
      </c>
    </row>
  </sheetData>
  <autoFilter ref="A2:BH134" xr:uid="{44066E00-3232-46C8-A247-E46E7FA14C00}">
    <sortState xmlns:xlrd2="http://schemas.microsoft.com/office/spreadsheetml/2017/richdata2" ref="A3:BH134">
      <sortCondition ref="A2:A134"/>
    </sortState>
  </autoFilter>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0C1FA-93B6-4661-B462-5212394ABC1F}">
  <dimension ref="A3:I242"/>
  <sheetViews>
    <sheetView rightToLeft="1" zoomScale="70" zoomScaleNormal="70" workbookViewId="0">
      <selection activeCell="A2" sqref="A2"/>
    </sheetView>
  </sheetViews>
  <sheetFormatPr defaultRowHeight="14.5" x14ac:dyDescent="0.35"/>
  <cols>
    <col min="1" max="1" width="17" style="32" customWidth="1"/>
    <col min="2" max="2" width="32.1796875" style="18" customWidth="1"/>
    <col min="3" max="4" width="24.81640625" style="18" customWidth="1"/>
    <col min="5" max="5" width="17.6328125" style="18" customWidth="1"/>
    <col min="6" max="6" width="14.6328125" style="18" customWidth="1"/>
    <col min="7" max="8" width="14.26953125" style="18" customWidth="1"/>
    <col min="9" max="16384" width="8.7265625" style="18"/>
  </cols>
  <sheetData>
    <row r="3" spans="1:8" ht="29.5" customHeight="1" x14ac:dyDescent="0.35">
      <c r="A3" s="31" t="s">
        <v>885</v>
      </c>
      <c r="B3" s="38" t="s">
        <v>872</v>
      </c>
      <c r="C3" s="38"/>
      <c r="D3" s="38"/>
      <c r="E3" s="38"/>
      <c r="F3" s="38"/>
    </row>
    <row r="4" spans="1:8" x14ac:dyDescent="0.35">
      <c r="A4" s="32">
        <v>1</v>
      </c>
      <c r="B4" s="36" t="s">
        <v>885</v>
      </c>
      <c r="C4" s="36"/>
      <c r="D4" s="36"/>
      <c r="E4" s="36"/>
      <c r="F4" s="36"/>
    </row>
    <row r="5" spans="1:8" x14ac:dyDescent="0.35">
      <c r="A5" s="32" t="s">
        <v>93</v>
      </c>
      <c r="B5" s="37" t="s">
        <v>881</v>
      </c>
      <c r="C5" s="37"/>
      <c r="D5" s="37"/>
      <c r="E5" s="37"/>
      <c r="F5" s="37"/>
    </row>
    <row r="6" spans="1:8" s="19" customFormat="1" ht="33" customHeight="1" x14ac:dyDescent="0.35">
      <c r="A6" s="33"/>
      <c r="B6" s="20"/>
      <c r="C6" s="20" t="s">
        <v>674</v>
      </c>
      <c r="D6" s="20" t="s">
        <v>675</v>
      </c>
      <c r="E6" s="27" t="s">
        <v>62</v>
      </c>
      <c r="F6" s="27" t="s">
        <v>63</v>
      </c>
    </row>
    <row r="7" spans="1:8" x14ac:dyDescent="0.35">
      <c r="B7" s="21" t="s">
        <v>84</v>
      </c>
      <c r="C7" s="22">
        <f>COUNTIFS(data!D:D,stats!G7,data!L:L,stats!B7,data!B:B,"الفضاء العام")</f>
        <v>20</v>
      </c>
      <c r="D7" s="22">
        <f>COUNTIFS(data!D:D,stats!H7,data!L:L,stats!B7,data!B:B,"الفضاء العام")</f>
        <v>34</v>
      </c>
      <c r="E7" s="24">
        <f t="shared" ref="E7:E12" si="0">SUM(C7:D7)</f>
        <v>54</v>
      </c>
      <c r="F7" s="25">
        <f>E7/$E$11</f>
        <v>0.40909090909090912</v>
      </c>
      <c r="G7" s="23" t="s">
        <v>674</v>
      </c>
      <c r="H7" s="23" t="s">
        <v>675</v>
      </c>
    </row>
    <row r="8" spans="1:8" x14ac:dyDescent="0.35">
      <c r="B8" s="21" t="s">
        <v>86</v>
      </c>
      <c r="C8" s="22">
        <f>COUNTIFS(data!D:D,stats!G8,data!L:L,stats!B8,data!B:B,"الفضاء العام")</f>
        <v>0</v>
      </c>
      <c r="D8" s="22">
        <f>COUNTIFS(data!D:D,stats!H8,data!L:L,stats!B8,data!B:B,"الفضاء العام")</f>
        <v>19</v>
      </c>
      <c r="E8" s="24">
        <f t="shared" si="0"/>
        <v>19</v>
      </c>
      <c r="F8" s="25">
        <f>E8/$E$11</f>
        <v>0.14393939393939395</v>
      </c>
      <c r="G8" s="23" t="s">
        <v>674</v>
      </c>
      <c r="H8" s="23" t="s">
        <v>675</v>
      </c>
    </row>
    <row r="9" spans="1:8" x14ac:dyDescent="0.35">
      <c r="B9" s="21" t="s">
        <v>85</v>
      </c>
      <c r="C9" s="22">
        <f>COUNTIFS(data!D:D,stats!G9,data!L:L,stats!B9,data!B:B,"الفضاء العام")</f>
        <v>30</v>
      </c>
      <c r="D9" s="22">
        <f>COUNTIFS(data!D:D,stats!H9,data!L:L,stats!B9,data!B:B,"الفضاء العام")</f>
        <v>15</v>
      </c>
      <c r="E9" s="24">
        <f t="shared" si="0"/>
        <v>45</v>
      </c>
      <c r="F9" s="25">
        <f>E9/$E$11</f>
        <v>0.34090909090909088</v>
      </c>
      <c r="G9" s="23" t="s">
        <v>674</v>
      </c>
      <c r="H9" s="23" t="s">
        <v>675</v>
      </c>
    </row>
    <row r="10" spans="1:8" x14ac:dyDescent="0.35">
      <c r="B10" s="21" t="s">
        <v>631</v>
      </c>
      <c r="C10" s="22">
        <f>COUNTIFS(data!D:D,stats!G10,data!L:L,stats!B10,data!B:B,"الفضاء العام")</f>
        <v>7</v>
      </c>
      <c r="D10" s="22">
        <f>COUNTIFS(data!D:D,stats!H10,data!L:L,stats!B10,data!B:B,"الفضاء العام")</f>
        <v>7</v>
      </c>
      <c r="E10" s="24">
        <f t="shared" si="0"/>
        <v>14</v>
      </c>
      <c r="F10" s="25">
        <f>E10/$E$11</f>
        <v>0.10606060606060606</v>
      </c>
      <c r="G10" s="23" t="s">
        <v>674</v>
      </c>
      <c r="H10" s="23" t="s">
        <v>675</v>
      </c>
    </row>
    <row r="11" spans="1:8" x14ac:dyDescent="0.35">
      <c r="B11" s="24" t="s">
        <v>62</v>
      </c>
      <c r="C11" s="24">
        <f>SUM(C7:C10)</f>
        <v>57</v>
      </c>
      <c r="D11" s="24">
        <f>SUM(D7:D10)</f>
        <v>75</v>
      </c>
      <c r="E11" s="26">
        <f t="shared" si="0"/>
        <v>132</v>
      </c>
      <c r="F11" s="25">
        <f>SUM(F7:F10)</f>
        <v>1</v>
      </c>
    </row>
    <row r="12" spans="1:8" x14ac:dyDescent="0.35">
      <c r="B12" s="24" t="s">
        <v>63</v>
      </c>
      <c r="C12" s="25">
        <f>C11/$E$11</f>
        <v>0.43181818181818182</v>
      </c>
      <c r="D12" s="25">
        <f>D11/$E$11</f>
        <v>0.56818181818181823</v>
      </c>
      <c r="E12" s="25">
        <f t="shared" si="0"/>
        <v>1</v>
      </c>
      <c r="F12" s="24"/>
    </row>
    <row r="14" spans="1:8" ht="29.5" customHeight="1" x14ac:dyDescent="0.35">
      <c r="A14" s="31" t="s">
        <v>885</v>
      </c>
      <c r="B14" s="38" t="s">
        <v>872</v>
      </c>
      <c r="C14" s="38"/>
      <c r="D14" s="38"/>
      <c r="E14" s="38"/>
      <c r="F14" s="38"/>
    </row>
    <row r="15" spans="1:8" x14ac:dyDescent="0.35">
      <c r="A15" s="32">
        <v>2</v>
      </c>
      <c r="B15" s="36" t="s">
        <v>885</v>
      </c>
      <c r="C15" s="36"/>
      <c r="D15" s="36"/>
      <c r="E15" s="36"/>
      <c r="F15" s="36"/>
    </row>
    <row r="16" spans="1:8" x14ac:dyDescent="0.35">
      <c r="A16" s="32" t="s">
        <v>92</v>
      </c>
      <c r="B16" s="37" t="s">
        <v>880</v>
      </c>
      <c r="C16" s="37"/>
      <c r="D16" s="37"/>
      <c r="E16" s="37"/>
      <c r="F16" s="37"/>
    </row>
    <row r="17" spans="1:8" s="19" customFormat="1" ht="33" customHeight="1" x14ac:dyDescent="0.35">
      <c r="A17" s="33"/>
      <c r="B17" s="20"/>
      <c r="C17" s="20" t="s">
        <v>674</v>
      </c>
      <c r="D17" s="20" t="s">
        <v>675</v>
      </c>
      <c r="E17" s="27" t="s">
        <v>62</v>
      </c>
      <c r="F17" s="27" t="s">
        <v>63</v>
      </c>
    </row>
    <row r="18" spans="1:8" x14ac:dyDescent="0.35">
      <c r="B18" s="21" t="s">
        <v>846</v>
      </c>
      <c r="C18" s="22">
        <f>COUNTIFS(data!D:D,stats!G18,data!M:M,stats!B18,data!B:B,"الفضاء العام")</f>
        <v>3</v>
      </c>
      <c r="D18" s="22">
        <f>COUNTIFS(data!D:D,stats!H18,data!M:M,stats!B18,data!B:B,"الفضاء العام")</f>
        <v>44</v>
      </c>
      <c r="E18" s="24">
        <f t="shared" ref="E18:E23" si="1">SUM(C18:D18)</f>
        <v>47</v>
      </c>
      <c r="F18" s="25">
        <f>E18/$E$11</f>
        <v>0.35606060606060608</v>
      </c>
      <c r="G18" s="23" t="s">
        <v>674</v>
      </c>
      <c r="H18" s="23" t="s">
        <v>675</v>
      </c>
    </row>
    <row r="19" spans="1:8" x14ac:dyDescent="0.35">
      <c r="B19" s="21" t="s">
        <v>848</v>
      </c>
      <c r="C19" s="22">
        <f>COUNTIFS(data!D:D,stats!G19,data!M:M,stats!B19,data!B:B,"الفضاء العام")</f>
        <v>17</v>
      </c>
      <c r="D19" s="22">
        <f>COUNTIFS(data!D:D,stats!H19,data!M:M,stats!B19,data!B:B,"الفضاء العام")</f>
        <v>9</v>
      </c>
      <c r="E19" s="24">
        <f t="shared" si="1"/>
        <v>26</v>
      </c>
      <c r="F19" s="25">
        <f>E19/$E$11</f>
        <v>0.19696969696969696</v>
      </c>
      <c r="G19" s="23" t="s">
        <v>674</v>
      </c>
      <c r="H19" s="23" t="s">
        <v>675</v>
      </c>
    </row>
    <row r="20" spans="1:8" x14ac:dyDescent="0.35">
      <c r="B20" s="21" t="s">
        <v>845</v>
      </c>
      <c r="C20" s="22">
        <f>COUNTIFS(data!D:D,stats!G20,data!M:M,stats!B20,data!B:B,"الفضاء العام")</f>
        <v>6</v>
      </c>
      <c r="D20" s="22">
        <f>COUNTIFS(data!D:D,stats!H20,data!M:M,stats!B20,data!B:B,"الفضاء العام")</f>
        <v>4</v>
      </c>
      <c r="E20" s="24">
        <f t="shared" si="1"/>
        <v>10</v>
      </c>
      <c r="F20" s="25">
        <f>E20/$E$11</f>
        <v>7.575757575757576E-2</v>
      </c>
      <c r="G20" s="23" t="s">
        <v>674</v>
      </c>
      <c r="H20" s="23" t="s">
        <v>675</v>
      </c>
    </row>
    <row r="21" spans="1:8" x14ac:dyDescent="0.35">
      <c r="B21" s="21" t="s">
        <v>847</v>
      </c>
      <c r="C21" s="22">
        <f>COUNTIFS(data!D:D,stats!G21,data!M:M,stats!B21,data!B:B,"الفضاء العام")</f>
        <v>31</v>
      </c>
      <c r="D21" s="22">
        <f>COUNTIFS(data!D:D,stats!H21,data!M:M,stats!B21,data!B:B,"الفضاء العام")</f>
        <v>18</v>
      </c>
      <c r="E21" s="24">
        <f t="shared" si="1"/>
        <v>49</v>
      </c>
      <c r="F21" s="25">
        <f>E21/$E$11</f>
        <v>0.37121212121212122</v>
      </c>
      <c r="G21" s="23" t="s">
        <v>674</v>
      </c>
      <c r="H21" s="23" t="s">
        <v>675</v>
      </c>
    </row>
    <row r="22" spans="1:8" x14ac:dyDescent="0.35">
      <c r="B22" s="24" t="s">
        <v>62</v>
      </c>
      <c r="C22" s="24">
        <f>SUM(C18:C21)</f>
        <v>57</v>
      </c>
      <c r="D22" s="24">
        <f>SUM(D18:D21)</f>
        <v>75</v>
      </c>
      <c r="E22" s="26">
        <f t="shared" si="1"/>
        <v>132</v>
      </c>
      <c r="F22" s="25">
        <f>SUM(F18:F21)</f>
        <v>1</v>
      </c>
    </row>
    <row r="23" spans="1:8" x14ac:dyDescent="0.35">
      <c r="B23" s="24" t="s">
        <v>63</v>
      </c>
      <c r="C23" s="25">
        <f>C22/$E$11</f>
        <v>0.43181818181818182</v>
      </c>
      <c r="D23" s="25">
        <f>D22/$E$11</f>
        <v>0.56818181818181823</v>
      </c>
      <c r="E23" s="25">
        <f t="shared" si="1"/>
        <v>1</v>
      </c>
      <c r="F23" s="24"/>
    </row>
    <row r="25" spans="1:8" ht="28" customHeight="1" x14ac:dyDescent="0.35">
      <c r="A25" s="31" t="s">
        <v>885</v>
      </c>
      <c r="B25" s="38" t="s">
        <v>872</v>
      </c>
      <c r="C25" s="38"/>
      <c r="D25" s="38"/>
      <c r="E25" s="38"/>
      <c r="F25" s="38"/>
    </row>
    <row r="26" spans="1:8" x14ac:dyDescent="0.35">
      <c r="A26" s="32">
        <v>3</v>
      </c>
      <c r="B26" s="36" t="s">
        <v>885</v>
      </c>
      <c r="C26" s="36"/>
      <c r="D26" s="36"/>
      <c r="E26" s="36"/>
      <c r="F26" s="36"/>
    </row>
    <row r="27" spans="1:8" x14ac:dyDescent="0.35">
      <c r="A27" s="32" t="s">
        <v>873</v>
      </c>
      <c r="B27" s="37" t="s">
        <v>875</v>
      </c>
      <c r="C27" s="37"/>
      <c r="D27" s="37"/>
      <c r="E27" s="37"/>
      <c r="F27" s="37"/>
    </row>
    <row r="28" spans="1:8" s="19" customFormat="1" ht="33" customHeight="1" x14ac:dyDescent="0.35">
      <c r="A28" s="33"/>
      <c r="B28" s="20"/>
      <c r="C28" s="20" t="s">
        <v>674</v>
      </c>
      <c r="D28" s="20" t="s">
        <v>675</v>
      </c>
      <c r="E28" s="27" t="s">
        <v>62</v>
      </c>
      <c r="F28" s="27" t="s">
        <v>63</v>
      </c>
    </row>
    <row r="29" spans="1:8" x14ac:dyDescent="0.35">
      <c r="B29" s="21" t="s">
        <v>61</v>
      </c>
      <c r="C29" s="22">
        <f>COUNTIFS(data!D:D,stats!G29,data!F:F,stats!B29,data!B:B,"الفضاء العام")</f>
        <v>38</v>
      </c>
      <c r="D29" s="22">
        <f>COUNTIFS(data!D:D,stats!H29,data!F:F,stats!B29,data!B:B,"الفضاء العام")</f>
        <v>49</v>
      </c>
      <c r="E29" s="24">
        <f t="shared" ref="E29:E36" si="2">SUM(C29:D29)</f>
        <v>87</v>
      </c>
      <c r="F29" s="25">
        <f t="shared" ref="F29:F34" si="3">E29/$E$11</f>
        <v>0.65909090909090906</v>
      </c>
      <c r="G29" s="23" t="s">
        <v>674</v>
      </c>
      <c r="H29" s="23" t="s">
        <v>675</v>
      </c>
    </row>
    <row r="30" spans="1:8" x14ac:dyDescent="0.35">
      <c r="B30" s="21" t="s">
        <v>60</v>
      </c>
      <c r="C30" s="22">
        <f>COUNTIFS(data!D:D,stats!G30,data!F:F,stats!B30,data!B:B,"الفضاء العام")</f>
        <v>11</v>
      </c>
      <c r="D30" s="22">
        <f>COUNTIFS(data!D:D,stats!H30,data!F:F,stats!B30,data!B:B,"الفضاء العام")</f>
        <v>4</v>
      </c>
      <c r="E30" s="24">
        <f t="shared" si="2"/>
        <v>15</v>
      </c>
      <c r="F30" s="25">
        <f t="shared" si="3"/>
        <v>0.11363636363636363</v>
      </c>
      <c r="G30" s="23" t="s">
        <v>674</v>
      </c>
      <c r="H30" s="23" t="s">
        <v>675</v>
      </c>
    </row>
    <row r="31" spans="1:8" x14ac:dyDescent="0.35">
      <c r="B31" s="21" t="s">
        <v>259</v>
      </c>
      <c r="C31" s="22">
        <f>COUNTIFS(data!D:D,stats!G31,data!F:F,stats!B31,data!B:B,"الفضاء العام")</f>
        <v>0</v>
      </c>
      <c r="D31" s="22">
        <f>COUNTIFS(data!D:D,stats!H31,data!F:F,stats!B31,data!B:B,"الفضاء العام")</f>
        <v>2</v>
      </c>
      <c r="E31" s="24">
        <f t="shared" si="2"/>
        <v>2</v>
      </c>
      <c r="F31" s="25">
        <f t="shared" si="3"/>
        <v>1.5151515151515152E-2</v>
      </c>
      <c r="G31" s="23" t="s">
        <v>674</v>
      </c>
      <c r="H31" s="23" t="s">
        <v>675</v>
      </c>
    </row>
    <row r="32" spans="1:8" x14ac:dyDescent="0.35">
      <c r="B32" s="21" t="s">
        <v>682</v>
      </c>
      <c r="C32" s="22">
        <f>COUNTIFS(data!D:D,stats!G32,data!F:F,stats!B32,data!B:B,"الفضاء العام")</f>
        <v>3</v>
      </c>
      <c r="D32" s="22">
        <f>COUNTIFS(data!D:D,stats!H32,data!F:F,stats!B32,data!B:B,"الفضاء العام")</f>
        <v>8</v>
      </c>
      <c r="E32" s="24">
        <f t="shared" si="2"/>
        <v>11</v>
      </c>
      <c r="F32" s="25">
        <f t="shared" si="3"/>
        <v>8.3333333333333329E-2</v>
      </c>
      <c r="G32" s="23" t="s">
        <v>674</v>
      </c>
      <c r="H32" s="23" t="s">
        <v>675</v>
      </c>
    </row>
    <row r="33" spans="1:8" x14ac:dyDescent="0.35">
      <c r="B33" s="21" t="s">
        <v>258</v>
      </c>
      <c r="C33" s="22">
        <f>COUNTIFS(data!D:D,stats!G33,data!F:F,stats!B33,data!B:B,"الفضاء العام")</f>
        <v>1</v>
      </c>
      <c r="D33" s="22">
        <f>COUNTIFS(data!D:D,stats!H33,data!F:F,stats!B33,data!B:B,"الفضاء العام")</f>
        <v>8</v>
      </c>
      <c r="E33" s="24">
        <f t="shared" si="2"/>
        <v>9</v>
      </c>
      <c r="F33" s="25">
        <f t="shared" si="3"/>
        <v>6.8181818181818177E-2</v>
      </c>
      <c r="G33" s="23" t="s">
        <v>674</v>
      </c>
      <c r="H33" s="23" t="s">
        <v>675</v>
      </c>
    </row>
    <row r="34" spans="1:8" x14ac:dyDescent="0.35">
      <c r="B34" s="21" t="s">
        <v>681</v>
      </c>
      <c r="C34" s="22">
        <f>COUNTIFS(data!D:D,stats!G34,data!F:F,stats!B34,data!B:B,"الفضاء العام")</f>
        <v>4</v>
      </c>
      <c r="D34" s="22">
        <f>COUNTIFS(data!D:D,stats!H34,data!F:F,stats!B34,data!B:B,"الفضاء العام")</f>
        <v>4</v>
      </c>
      <c r="E34" s="24">
        <f t="shared" si="2"/>
        <v>8</v>
      </c>
      <c r="F34" s="25">
        <f t="shared" si="3"/>
        <v>6.0606060606060608E-2</v>
      </c>
      <c r="G34" s="23" t="s">
        <v>674</v>
      </c>
      <c r="H34" s="23" t="s">
        <v>675</v>
      </c>
    </row>
    <row r="35" spans="1:8" x14ac:dyDescent="0.35">
      <c r="B35" s="24" t="s">
        <v>62</v>
      </c>
      <c r="C35" s="24">
        <f>SUM(C29:C34)</f>
        <v>57</v>
      </c>
      <c r="D35" s="24">
        <f>SUM(D29:D34)</f>
        <v>75</v>
      </c>
      <c r="E35" s="26">
        <f t="shared" si="2"/>
        <v>132</v>
      </c>
      <c r="F35" s="25">
        <f>SUM(F29:F34)</f>
        <v>1</v>
      </c>
    </row>
    <row r="36" spans="1:8" x14ac:dyDescent="0.35">
      <c r="B36" s="24" t="s">
        <v>63</v>
      </c>
      <c r="C36" s="25">
        <f>C35/$E$11</f>
        <v>0.43181818181818182</v>
      </c>
      <c r="D36" s="25">
        <f>D35/$E$11</f>
        <v>0.56818181818181823</v>
      </c>
      <c r="E36" s="25">
        <f t="shared" si="2"/>
        <v>1</v>
      </c>
      <c r="F36" s="24"/>
    </row>
    <row r="38" spans="1:8" ht="28.5" customHeight="1" x14ac:dyDescent="0.35">
      <c r="A38" s="31" t="s">
        <v>885</v>
      </c>
      <c r="B38" s="38" t="s">
        <v>872</v>
      </c>
      <c r="C38" s="38"/>
      <c r="D38" s="38"/>
      <c r="E38" s="38"/>
      <c r="F38" s="38"/>
    </row>
    <row r="39" spans="1:8" x14ac:dyDescent="0.35">
      <c r="A39" s="32">
        <v>4</v>
      </c>
      <c r="B39" s="36" t="s">
        <v>885</v>
      </c>
      <c r="C39" s="36"/>
      <c r="D39" s="36"/>
      <c r="E39" s="36"/>
      <c r="F39" s="36"/>
    </row>
    <row r="40" spans="1:8" x14ac:dyDescent="0.35">
      <c r="A40" s="32" t="s">
        <v>83</v>
      </c>
      <c r="B40" s="37" t="s">
        <v>879</v>
      </c>
      <c r="C40" s="37"/>
      <c r="D40" s="37"/>
      <c r="E40" s="37"/>
      <c r="F40" s="37"/>
    </row>
    <row r="41" spans="1:8" s="19" customFormat="1" ht="33" customHeight="1" x14ac:dyDescent="0.35">
      <c r="A41" s="33"/>
      <c r="B41" s="20"/>
      <c r="C41" s="20" t="s">
        <v>674</v>
      </c>
      <c r="D41" s="20" t="s">
        <v>675</v>
      </c>
      <c r="E41" s="27" t="s">
        <v>62</v>
      </c>
      <c r="F41" s="27" t="s">
        <v>63</v>
      </c>
    </row>
    <row r="42" spans="1:8" x14ac:dyDescent="0.35">
      <c r="B42" s="21" t="s">
        <v>11</v>
      </c>
      <c r="C42" s="22">
        <f>COUNTIFS(data!D:D,stats!G42,data!E:E,stats!B42,data!B:B,"الفضاء العام")</f>
        <v>22</v>
      </c>
      <c r="D42" s="22">
        <f>COUNTIFS(data!D:D,stats!H42,data!E:E,stats!B42,data!B:B,"الفضاء العام")</f>
        <v>41</v>
      </c>
      <c r="E42" s="24">
        <f t="shared" ref="E42:E70" si="4">SUM(C42:D42)</f>
        <v>63</v>
      </c>
      <c r="F42" s="25">
        <f>E42/$E$11</f>
        <v>0.47727272727272729</v>
      </c>
      <c r="G42" s="23" t="s">
        <v>674</v>
      </c>
      <c r="H42" s="23" t="s">
        <v>675</v>
      </c>
    </row>
    <row r="43" spans="1:8" x14ac:dyDescent="0.35">
      <c r="B43" s="21" t="s">
        <v>18</v>
      </c>
      <c r="C43" s="22">
        <f>COUNTIFS(data!D:D,stats!G43,data!E:E,stats!B43,data!B:B,"الفضاء العام")</f>
        <v>16</v>
      </c>
      <c r="D43" s="22">
        <f>COUNTIFS(data!D:D,stats!H43,data!E:E,stats!B43,data!B:B,"الفضاء العام")</f>
        <v>8</v>
      </c>
      <c r="E43" s="24">
        <f t="shared" si="4"/>
        <v>24</v>
      </c>
      <c r="F43" s="25">
        <f>E43/$E$11</f>
        <v>0.18181818181818182</v>
      </c>
      <c r="G43" s="23" t="s">
        <v>674</v>
      </c>
      <c r="H43" s="23" t="s">
        <v>675</v>
      </c>
    </row>
    <row r="44" spans="1:8" x14ac:dyDescent="0.35">
      <c r="B44" s="21" t="s">
        <v>20</v>
      </c>
      <c r="C44" s="22">
        <f>COUNTIFS(data!D:D,stats!G44,data!E:E,stats!B44,data!B:B,"الفضاء العام")</f>
        <v>0</v>
      </c>
      <c r="D44" s="22">
        <f>COUNTIFS(data!D:D,stats!H44,data!E:E,stats!B44,data!B:B,"الفضاء العام")</f>
        <v>0</v>
      </c>
      <c r="E44" s="24">
        <f t="shared" si="4"/>
        <v>0</v>
      </c>
      <c r="F44" s="25">
        <f>E44/$E$11</f>
        <v>0</v>
      </c>
      <c r="G44" s="23" t="s">
        <v>674</v>
      </c>
      <c r="H44" s="23" t="s">
        <v>675</v>
      </c>
    </row>
    <row r="45" spans="1:8" x14ac:dyDescent="0.35">
      <c r="B45" s="21" t="s">
        <v>17</v>
      </c>
      <c r="C45" s="22">
        <f>COUNTIFS(data!D:D,stats!G45,data!E:E,stats!B45,data!B:B,"الفضاء العام")</f>
        <v>10</v>
      </c>
      <c r="D45" s="22">
        <f>COUNTIFS(data!D:D,stats!H45,data!E:E,stats!B45,data!B:B,"الفضاء العام")</f>
        <v>4</v>
      </c>
      <c r="E45" s="24">
        <f t="shared" si="4"/>
        <v>14</v>
      </c>
      <c r="F45" s="25">
        <f>E45/$E$11</f>
        <v>0.10606060606060606</v>
      </c>
      <c r="G45" s="23" t="s">
        <v>674</v>
      </c>
      <c r="H45" s="23" t="s">
        <v>675</v>
      </c>
    </row>
    <row r="46" spans="1:8" x14ac:dyDescent="0.35">
      <c r="B46" s="21" t="s">
        <v>679</v>
      </c>
      <c r="C46" s="22">
        <f>COUNTIFS(data!D:D,stats!G46,data!E:E,stats!B46,data!B:B,"الفضاء العام")</f>
        <v>1</v>
      </c>
      <c r="D46" s="22">
        <f>COUNTIFS(data!D:D,stats!H46,data!E:E,stats!B46,data!B:B,"الفضاء العام")</f>
        <v>0</v>
      </c>
      <c r="E46" s="24">
        <f t="shared" si="4"/>
        <v>1</v>
      </c>
      <c r="F46" s="25">
        <f t="shared" ref="F46:F68" si="5">E46/$E$11</f>
        <v>7.575757575757576E-3</v>
      </c>
      <c r="G46" s="23" t="s">
        <v>674</v>
      </c>
      <c r="H46" s="23" t="s">
        <v>675</v>
      </c>
    </row>
    <row r="47" spans="1:8" x14ac:dyDescent="0.35">
      <c r="B47" s="21" t="s">
        <v>24</v>
      </c>
      <c r="C47" s="22">
        <f>COUNTIFS(data!D:D,stats!G47,data!E:E,stats!B47,data!B:B,"الفضاء العام")</f>
        <v>0</v>
      </c>
      <c r="D47" s="22">
        <f>COUNTIFS(data!D:D,stats!H47,data!E:E,stats!B47,data!B:B,"الفضاء العام")</f>
        <v>1</v>
      </c>
      <c r="E47" s="24">
        <f t="shared" si="4"/>
        <v>1</v>
      </c>
      <c r="F47" s="25">
        <f t="shared" si="5"/>
        <v>7.575757575757576E-3</v>
      </c>
      <c r="G47" s="23" t="s">
        <v>674</v>
      </c>
      <c r="H47" s="23" t="s">
        <v>675</v>
      </c>
    </row>
    <row r="48" spans="1:8" x14ac:dyDescent="0.35">
      <c r="B48" s="21" t="s">
        <v>13</v>
      </c>
      <c r="C48" s="22">
        <f>COUNTIFS(data!D:D,stats!G48,data!E:E,stats!B48,data!B:B,"الفضاء العام")</f>
        <v>0</v>
      </c>
      <c r="D48" s="22">
        <f>COUNTIFS(data!D:D,stats!H48,data!E:E,stats!B48,data!B:B,"الفضاء العام")</f>
        <v>1</v>
      </c>
      <c r="E48" s="24">
        <f t="shared" si="4"/>
        <v>1</v>
      </c>
      <c r="F48" s="25">
        <f t="shared" si="5"/>
        <v>7.575757575757576E-3</v>
      </c>
      <c r="G48" s="23" t="s">
        <v>674</v>
      </c>
      <c r="H48" s="23" t="s">
        <v>675</v>
      </c>
    </row>
    <row r="49" spans="2:8" x14ac:dyDescent="0.35">
      <c r="B49" s="21" t="s">
        <v>30</v>
      </c>
      <c r="C49" s="22">
        <f>COUNTIFS(data!D:D,stats!G49,data!E:E,stats!B49,data!B:B,"الفضاء العام")</f>
        <v>0</v>
      </c>
      <c r="D49" s="22">
        <f>COUNTIFS(data!D:D,stats!H49,data!E:E,stats!B49,data!B:B,"الفضاء العام")</f>
        <v>0</v>
      </c>
      <c r="E49" s="24">
        <f t="shared" si="4"/>
        <v>0</v>
      </c>
      <c r="F49" s="25">
        <f t="shared" si="5"/>
        <v>0</v>
      </c>
      <c r="G49" s="23" t="s">
        <v>674</v>
      </c>
      <c r="H49" s="23" t="s">
        <v>675</v>
      </c>
    </row>
    <row r="50" spans="2:8" x14ac:dyDescent="0.35">
      <c r="B50" s="21" t="s">
        <v>38</v>
      </c>
      <c r="C50" s="22">
        <f>COUNTIFS(data!D:D,stats!G50,data!E:E,stats!B50,data!B:B,"الفضاء العام")</f>
        <v>3</v>
      </c>
      <c r="D50" s="22">
        <f>COUNTIFS(data!D:D,stats!H50,data!E:E,stats!B50,data!B:B,"الفضاء العام")</f>
        <v>6</v>
      </c>
      <c r="E50" s="24">
        <f t="shared" si="4"/>
        <v>9</v>
      </c>
      <c r="F50" s="25">
        <f t="shared" si="5"/>
        <v>6.8181818181818177E-2</v>
      </c>
      <c r="G50" s="23" t="s">
        <v>674</v>
      </c>
      <c r="H50" s="23" t="s">
        <v>675</v>
      </c>
    </row>
    <row r="51" spans="2:8" x14ac:dyDescent="0.35">
      <c r="B51" s="21" t="s">
        <v>16</v>
      </c>
      <c r="C51" s="22">
        <f>COUNTIFS(data!D:D,stats!G51,data!E:E,stats!B51,data!B:B,"الفضاء العام")</f>
        <v>0</v>
      </c>
      <c r="D51" s="22">
        <f>COUNTIFS(data!D:D,stats!H51,data!E:E,stats!B51,data!B:B,"الفضاء العام")</f>
        <v>2</v>
      </c>
      <c r="E51" s="24">
        <f t="shared" si="4"/>
        <v>2</v>
      </c>
      <c r="F51" s="25">
        <f t="shared" si="5"/>
        <v>1.5151515151515152E-2</v>
      </c>
      <c r="G51" s="23" t="s">
        <v>674</v>
      </c>
      <c r="H51" s="23" t="s">
        <v>675</v>
      </c>
    </row>
    <row r="52" spans="2:8" x14ac:dyDescent="0.35">
      <c r="B52" s="21" t="s">
        <v>14</v>
      </c>
      <c r="C52" s="22">
        <f>COUNTIFS(data!D:D,stats!G52,data!E:E,stats!B52,data!B:B,"الفضاء العام")</f>
        <v>0</v>
      </c>
      <c r="D52" s="22">
        <f>COUNTIFS(data!D:D,stats!H52,data!E:E,stats!B52,data!B:B,"الفضاء العام")</f>
        <v>3</v>
      </c>
      <c r="E52" s="24">
        <f t="shared" si="4"/>
        <v>3</v>
      </c>
      <c r="F52" s="25">
        <f t="shared" si="5"/>
        <v>2.2727272727272728E-2</v>
      </c>
      <c r="G52" s="23" t="s">
        <v>674</v>
      </c>
      <c r="H52" s="23" t="s">
        <v>675</v>
      </c>
    </row>
    <row r="53" spans="2:8" x14ac:dyDescent="0.35">
      <c r="B53" s="21" t="s">
        <v>15</v>
      </c>
      <c r="C53" s="22">
        <f>COUNTIFS(data!D:D,stats!G53,data!E:E,stats!B53,data!B:B,"الفضاء العام")</f>
        <v>0</v>
      </c>
      <c r="D53" s="22">
        <f>COUNTIFS(data!D:D,stats!H53,data!E:E,stats!B53,data!B:B,"الفضاء العام")</f>
        <v>1</v>
      </c>
      <c r="E53" s="24">
        <f t="shared" si="4"/>
        <v>1</v>
      </c>
      <c r="F53" s="25">
        <f t="shared" si="5"/>
        <v>7.575757575757576E-3</v>
      </c>
      <c r="G53" s="23" t="s">
        <v>674</v>
      </c>
      <c r="H53" s="23" t="s">
        <v>675</v>
      </c>
    </row>
    <row r="54" spans="2:8" x14ac:dyDescent="0.35">
      <c r="B54" s="21" t="s">
        <v>21</v>
      </c>
      <c r="C54" s="22">
        <f>COUNTIFS(data!D:D,stats!G54,data!E:E,stats!B54,data!B:B,"الفضاء العام")</f>
        <v>0</v>
      </c>
      <c r="D54" s="22">
        <f>COUNTIFS(data!D:D,stats!H54,data!E:E,stats!B54,data!B:B,"الفضاء العام")</f>
        <v>0</v>
      </c>
      <c r="E54" s="24">
        <f t="shared" si="4"/>
        <v>0</v>
      </c>
      <c r="F54" s="25">
        <f t="shared" si="5"/>
        <v>0</v>
      </c>
      <c r="G54" s="23" t="s">
        <v>674</v>
      </c>
      <c r="H54" s="23" t="s">
        <v>675</v>
      </c>
    </row>
    <row r="55" spans="2:8" x14ac:dyDescent="0.35">
      <c r="B55" s="21" t="s">
        <v>19</v>
      </c>
      <c r="C55" s="22">
        <f>COUNTIFS(data!D:D,stats!G55,data!E:E,stats!B55,data!B:B,"الفضاء العام")</f>
        <v>0</v>
      </c>
      <c r="D55" s="22">
        <f>COUNTIFS(data!D:D,stats!H55,data!E:E,stats!B55,data!B:B,"الفضاء العام")</f>
        <v>1</v>
      </c>
      <c r="E55" s="24">
        <f t="shared" si="4"/>
        <v>1</v>
      </c>
      <c r="F55" s="25">
        <f t="shared" si="5"/>
        <v>7.575757575757576E-3</v>
      </c>
      <c r="G55" s="23" t="s">
        <v>674</v>
      </c>
      <c r="H55" s="23" t="s">
        <v>675</v>
      </c>
    </row>
    <row r="56" spans="2:8" x14ac:dyDescent="0.35">
      <c r="B56" s="21" t="s">
        <v>27</v>
      </c>
      <c r="C56" s="22">
        <f>COUNTIFS(data!D:D,stats!G56,data!E:E,stats!B56,data!B:B,"الفضاء العام")</f>
        <v>1</v>
      </c>
      <c r="D56" s="22">
        <f>COUNTIFS(data!D:D,stats!H56,data!E:E,stats!B56,data!B:B,"الفضاء العام")</f>
        <v>0</v>
      </c>
      <c r="E56" s="24">
        <f t="shared" si="4"/>
        <v>1</v>
      </c>
      <c r="F56" s="25">
        <f t="shared" si="5"/>
        <v>7.575757575757576E-3</v>
      </c>
      <c r="G56" s="23" t="s">
        <v>674</v>
      </c>
      <c r="H56" s="23" t="s">
        <v>675</v>
      </c>
    </row>
    <row r="57" spans="2:8" x14ac:dyDescent="0.35">
      <c r="B57" s="21" t="s">
        <v>28</v>
      </c>
      <c r="C57" s="22">
        <f>COUNTIFS(data!D:D,stats!G57,data!E:E,stats!B57,data!B:B,"الفضاء العام")</f>
        <v>0</v>
      </c>
      <c r="D57" s="22">
        <f>COUNTIFS(data!D:D,stats!H57,data!E:E,stats!B57,data!B:B,"الفضاء العام")</f>
        <v>1</v>
      </c>
      <c r="E57" s="24">
        <f t="shared" si="4"/>
        <v>1</v>
      </c>
      <c r="F57" s="25">
        <f t="shared" si="5"/>
        <v>7.575757575757576E-3</v>
      </c>
      <c r="G57" s="23" t="s">
        <v>674</v>
      </c>
      <c r="H57" s="23" t="s">
        <v>675</v>
      </c>
    </row>
    <row r="58" spans="2:8" x14ac:dyDescent="0.35">
      <c r="B58" s="21" t="s">
        <v>25</v>
      </c>
      <c r="C58" s="22">
        <f>COUNTIFS(data!D:D,stats!G58,data!E:E,stats!B58,data!B:B,"الفضاء العام")</f>
        <v>0</v>
      </c>
      <c r="D58" s="22">
        <f>COUNTIFS(data!D:D,stats!H58,data!E:E,stats!B58,data!B:B,"الفضاء العام")</f>
        <v>2</v>
      </c>
      <c r="E58" s="24">
        <f t="shared" si="4"/>
        <v>2</v>
      </c>
      <c r="F58" s="25">
        <f t="shared" si="5"/>
        <v>1.5151515151515152E-2</v>
      </c>
      <c r="G58" s="23" t="s">
        <v>674</v>
      </c>
      <c r="H58" s="23" t="s">
        <v>675</v>
      </c>
    </row>
    <row r="59" spans="2:8" x14ac:dyDescent="0.35">
      <c r="B59" s="21" t="s">
        <v>34</v>
      </c>
      <c r="C59" s="22">
        <f>COUNTIFS(data!D:D,stats!G59,data!E:E,stats!B59,data!B:B,"الفضاء العام")</f>
        <v>0</v>
      </c>
      <c r="D59" s="22">
        <f>COUNTIFS(data!D:D,stats!H59,data!E:E,stats!B59,data!B:B,"الفضاء العام")</f>
        <v>1</v>
      </c>
      <c r="E59" s="24">
        <f t="shared" si="4"/>
        <v>1</v>
      </c>
      <c r="F59" s="25">
        <f t="shared" si="5"/>
        <v>7.575757575757576E-3</v>
      </c>
      <c r="G59" s="23" t="s">
        <v>674</v>
      </c>
      <c r="H59" s="23" t="s">
        <v>675</v>
      </c>
    </row>
    <row r="60" spans="2:8" x14ac:dyDescent="0.35">
      <c r="B60" s="21" t="s">
        <v>12</v>
      </c>
      <c r="C60" s="22">
        <f>COUNTIFS(data!D:D,stats!G60,data!E:E,stats!B60,data!B:B,"الفضاء العام")</f>
        <v>0</v>
      </c>
      <c r="D60" s="22">
        <f>COUNTIFS(data!D:D,stats!H60,data!E:E,stats!B60,data!B:B,"الفضاء العام")</f>
        <v>1</v>
      </c>
      <c r="E60" s="24">
        <f t="shared" si="4"/>
        <v>1</v>
      </c>
      <c r="F60" s="25">
        <f t="shared" si="5"/>
        <v>7.575757575757576E-3</v>
      </c>
      <c r="G60" s="23" t="s">
        <v>674</v>
      </c>
      <c r="H60" s="23" t="s">
        <v>675</v>
      </c>
    </row>
    <row r="61" spans="2:8" x14ac:dyDescent="0.35">
      <c r="B61" s="21" t="s">
        <v>26</v>
      </c>
      <c r="C61" s="22">
        <f>COUNTIFS(data!D:D,stats!G61,data!E:E,stats!B61,data!B:B,"الفضاء العام")</f>
        <v>2</v>
      </c>
      <c r="D61" s="22">
        <f>COUNTIFS(data!D:D,stats!H61,data!E:E,stats!B61,data!B:B,"الفضاء العام")</f>
        <v>1</v>
      </c>
      <c r="E61" s="24">
        <f t="shared" si="4"/>
        <v>3</v>
      </c>
      <c r="F61" s="25">
        <f t="shared" si="5"/>
        <v>2.2727272727272728E-2</v>
      </c>
      <c r="G61" s="23" t="s">
        <v>674</v>
      </c>
      <c r="H61" s="23" t="s">
        <v>675</v>
      </c>
    </row>
    <row r="62" spans="2:8" x14ac:dyDescent="0.35">
      <c r="B62" s="21" t="s">
        <v>35</v>
      </c>
      <c r="C62" s="22">
        <f>COUNTIFS(data!D:D,stats!G62,data!E:E,stats!B62,data!B:B,"الفضاء العام")</f>
        <v>0</v>
      </c>
      <c r="D62" s="22">
        <f>COUNTIFS(data!D:D,stats!H62,data!E:E,stats!B62,data!B:B,"الفضاء العام")</f>
        <v>0</v>
      </c>
      <c r="E62" s="24">
        <f t="shared" si="4"/>
        <v>0</v>
      </c>
      <c r="F62" s="25">
        <f t="shared" si="5"/>
        <v>0</v>
      </c>
      <c r="G62" s="23" t="s">
        <v>674</v>
      </c>
      <c r="H62" s="23" t="s">
        <v>675</v>
      </c>
    </row>
    <row r="63" spans="2:8" x14ac:dyDescent="0.35">
      <c r="B63" s="21" t="s">
        <v>29</v>
      </c>
      <c r="C63" s="22">
        <f>COUNTIFS(data!D:D,stats!G63,data!E:E,stats!B63,data!B:B,"الفضاء العام")</f>
        <v>0</v>
      </c>
      <c r="D63" s="22">
        <f>COUNTIFS(data!D:D,stats!H63,data!E:E,stats!B63,data!B:B,"الفضاء العام")</f>
        <v>1</v>
      </c>
      <c r="E63" s="24">
        <f t="shared" si="4"/>
        <v>1</v>
      </c>
      <c r="F63" s="25">
        <f t="shared" si="5"/>
        <v>7.575757575757576E-3</v>
      </c>
      <c r="G63" s="23" t="s">
        <v>674</v>
      </c>
      <c r="H63" s="23" t="s">
        <v>675</v>
      </c>
    </row>
    <row r="64" spans="2:8" x14ac:dyDescent="0.35">
      <c r="B64" s="21" t="s">
        <v>22</v>
      </c>
      <c r="C64" s="22">
        <f>COUNTIFS(data!D:D,stats!G64,data!E:E,stats!B64,data!B:B,"الفضاء العام")</f>
        <v>1</v>
      </c>
      <c r="D64" s="22">
        <f>COUNTIFS(data!D:D,stats!H64,data!E:E,stats!B64,data!B:B,"الفضاء العام")</f>
        <v>0</v>
      </c>
      <c r="E64" s="24">
        <f t="shared" si="4"/>
        <v>1</v>
      </c>
      <c r="F64" s="25">
        <f t="shared" si="5"/>
        <v>7.575757575757576E-3</v>
      </c>
      <c r="G64" s="23" t="s">
        <v>674</v>
      </c>
      <c r="H64" s="23" t="s">
        <v>675</v>
      </c>
    </row>
    <row r="65" spans="1:8" x14ac:dyDescent="0.35">
      <c r="B65" s="21" t="s">
        <v>36</v>
      </c>
      <c r="C65" s="22">
        <f>COUNTIFS(data!D:D,stats!G65,data!E:E,stats!B65,data!B:B,"الفضاء العام")</f>
        <v>0</v>
      </c>
      <c r="D65" s="22">
        <f>COUNTIFS(data!D:D,stats!H65,data!E:E,stats!B65,data!B:B,"الفضاء العام")</f>
        <v>0</v>
      </c>
      <c r="E65" s="24">
        <f t="shared" si="4"/>
        <v>0</v>
      </c>
      <c r="F65" s="25">
        <f t="shared" si="5"/>
        <v>0</v>
      </c>
      <c r="G65" s="23" t="s">
        <v>674</v>
      </c>
      <c r="H65" s="23" t="s">
        <v>675</v>
      </c>
    </row>
    <row r="66" spans="1:8" x14ac:dyDescent="0.35">
      <c r="B66" s="21" t="s">
        <v>37</v>
      </c>
      <c r="C66" s="22">
        <f>COUNTIFS(data!D:D,stats!G66,data!E:E,stats!B66,data!B:B,"الفضاء العام")</f>
        <v>1</v>
      </c>
      <c r="D66" s="22">
        <f>COUNTIFS(data!D:D,stats!H66,data!E:E,stats!B66,data!B:B,"الفضاء العام")</f>
        <v>0</v>
      </c>
      <c r="E66" s="24">
        <f t="shared" si="4"/>
        <v>1</v>
      </c>
      <c r="F66" s="25">
        <f t="shared" si="5"/>
        <v>7.575757575757576E-3</v>
      </c>
      <c r="G66" s="23" t="s">
        <v>674</v>
      </c>
      <c r="H66" s="23" t="s">
        <v>675</v>
      </c>
    </row>
    <row r="67" spans="1:8" x14ac:dyDescent="0.35">
      <c r="B67" s="21" t="s">
        <v>39</v>
      </c>
      <c r="C67" s="22">
        <f>COUNTIFS(data!D:D,stats!G67,data!E:E,stats!B67,data!B:B,"الفضاء العام")</f>
        <v>0</v>
      </c>
      <c r="D67" s="22">
        <f>COUNTIFS(data!D:D,stats!H67,data!E:E,stats!B67,data!B:B,"الفضاء العام")</f>
        <v>0</v>
      </c>
      <c r="E67" s="24">
        <f t="shared" si="4"/>
        <v>0</v>
      </c>
      <c r="F67" s="25">
        <f t="shared" si="5"/>
        <v>0</v>
      </c>
      <c r="G67" s="23" t="s">
        <v>674</v>
      </c>
      <c r="H67" s="23" t="s">
        <v>675</v>
      </c>
    </row>
    <row r="68" spans="1:8" x14ac:dyDescent="0.35">
      <c r="B68" s="21" t="s">
        <v>23</v>
      </c>
      <c r="C68" s="22">
        <f>COUNTIFS(data!D:D,stats!G68,data!E:E,stats!B68,data!B:B,"الفضاء العام")</f>
        <v>0</v>
      </c>
      <c r="D68" s="22">
        <f>COUNTIFS(data!D:D,stats!H68,data!E:E,stats!B68,data!B:B,"الفضاء العام")</f>
        <v>0</v>
      </c>
      <c r="E68" s="24">
        <f t="shared" si="4"/>
        <v>0</v>
      </c>
      <c r="F68" s="25">
        <f t="shared" si="5"/>
        <v>0</v>
      </c>
      <c r="G68" s="23" t="s">
        <v>674</v>
      </c>
      <c r="H68" s="23" t="s">
        <v>675</v>
      </c>
    </row>
    <row r="69" spans="1:8" x14ac:dyDescent="0.35">
      <c r="B69" s="24" t="s">
        <v>62</v>
      </c>
      <c r="C69" s="24">
        <f>SUM(C42:C68)</f>
        <v>57</v>
      </c>
      <c r="D69" s="24">
        <f>SUM(D42:D68)</f>
        <v>75</v>
      </c>
      <c r="E69" s="26">
        <f t="shared" si="4"/>
        <v>132</v>
      </c>
      <c r="F69" s="25">
        <f>SUM(F42:F68)</f>
        <v>1</v>
      </c>
    </row>
    <row r="70" spans="1:8" x14ac:dyDescent="0.35">
      <c r="B70" s="24" t="s">
        <v>63</v>
      </c>
      <c r="C70" s="25">
        <f>C69/$E$11</f>
        <v>0.43181818181818182</v>
      </c>
      <c r="D70" s="25">
        <f>D69/$E$11</f>
        <v>0.56818181818181823</v>
      </c>
      <c r="E70" s="25">
        <f t="shared" si="4"/>
        <v>1</v>
      </c>
      <c r="F70" s="24"/>
    </row>
    <row r="72" spans="1:8" ht="29" customHeight="1" x14ac:dyDescent="0.35">
      <c r="A72" s="31" t="s">
        <v>885</v>
      </c>
      <c r="B72" s="38" t="s">
        <v>872</v>
      </c>
      <c r="C72" s="38"/>
      <c r="D72" s="38"/>
      <c r="E72" s="38"/>
      <c r="F72" s="38"/>
    </row>
    <row r="73" spans="1:8" x14ac:dyDescent="0.35">
      <c r="A73" s="32">
        <v>5</v>
      </c>
      <c r="B73" s="36" t="s">
        <v>885</v>
      </c>
      <c r="C73" s="36"/>
      <c r="D73" s="36"/>
      <c r="E73" s="36"/>
      <c r="F73" s="36"/>
    </row>
    <row r="74" spans="1:8" x14ac:dyDescent="0.35">
      <c r="A74" s="32" t="s">
        <v>64</v>
      </c>
      <c r="B74" s="37" t="s">
        <v>882</v>
      </c>
      <c r="C74" s="37"/>
      <c r="D74" s="37"/>
      <c r="E74" s="37"/>
      <c r="F74" s="37"/>
    </row>
    <row r="75" spans="1:8" s="19" customFormat="1" ht="33" customHeight="1" x14ac:dyDescent="0.35">
      <c r="A75" s="33"/>
      <c r="B75" s="20"/>
      <c r="C75" s="20" t="s">
        <v>674</v>
      </c>
      <c r="D75" s="20" t="s">
        <v>675</v>
      </c>
      <c r="E75" s="27" t="s">
        <v>62</v>
      </c>
      <c r="F75" s="27" t="s">
        <v>63</v>
      </c>
    </row>
    <row r="76" spans="1:8" x14ac:dyDescent="0.35">
      <c r="B76" s="21" t="s">
        <v>46</v>
      </c>
      <c r="C76" s="22">
        <f>COUNTIFS(data!D:D,stats!G76,data!V:V,stats!B76,data!B:B,"الفضاء العام")</f>
        <v>1</v>
      </c>
      <c r="D76" s="22">
        <f>COUNTIFS(data!D:D,stats!H76,data!V:V,stats!B76,data!B:B,"الفضاء العام")</f>
        <v>0</v>
      </c>
      <c r="E76" s="24">
        <f t="shared" ref="E76:E81" si="6">SUM(C76:D76)</f>
        <v>1</v>
      </c>
      <c r="F76" s="25">
        <f t="shared" ref="F76:F79" si="7">E76/$E$11</f>
        <v>7.575757575757576E-3</v>
      </c>
      <c r="G76" s="23" t="s">
        <v>674</v>
      </c>
      <c r="H76" s="23" t="s">
        <v>675</v>
      </c>
    </row>
    <row r="77" spans="1:8" x14ac:dyDescent="0.35">
      <c r="B77" s="21" t="s">
        <v>33</v>
      </c>
      <c r="C77" s="22">
        <f>COUNTIFS(data!D:D,stats!G77,data!V:V,stats!B77,data!B:B,"الفضاء العام")</f>
        <v>0</v>
      </c>
      <c r="D77" s="22">
        <f>COUNTIFS(data!D:D,stats!H77,data!V:V,stats!B77,data!B:B,"الفضاء العام")</f>
        <v>0</v>
      </c>
      <c r="E77" s="24">
        <f t="shared" si="6"/>
        <v>0</v>
      </c>
      <c r="F77" s="25">
        <f t="shared" si="7"/>
        <v>0</v>
      </c>
      <c r="G77" s="23" t="s">
        <v>674</v>
      </c>
      <c r="H77" s="23" t="s">
        <v>675</v>
      </c>
    </row>
    <row r="78" spans="1:8" x14ac:dyDescent="0.35">
      <c r="B78" s="21" t="s">
        <v>683</v>
      </c>
      <c r="C78" s="22">
        <f>COUNTIFS(data!D:D,stats!G78,data!V:V,stats!B78,data!B:B,"الفضاء العام")</f>
        <v>33</v>
      </c>
      <c r="D78" s="22">
        <f>COUNTIFS(data!D:D,stats!H78,data!V:V,stats!B78,data!B:B,"الفضاء العام")</f>
        <v>56</v>
      </c>
      <c r="E78" s="24">
        <f t="shared" si="6"/>
        <v>89</v>
      </c>
      <c r="F78" s="25">
        <f t="shared" si="7"/>
        <v>0.6742424242424242</v>
      </c>
      <c r="G78" s="23" t="s">
        <v>674</v>
      </c>
      <c r="H78" s="23" t="s">
        <v>675</v>
      </c>
    </row>
    <row r="79" spans="1:8" x14ac:dyDescent="0.35">
      <c r="B79" s="21" t="s">
        <v>739</v>
      </c>
      <c r="C79" s="22">
        <f>COUNTIFS(data!D:D,stats!G79,data!V:V,stats!B79,data!B:B,"الفضاء العام")</f>
        <v>23</v>
      </c>
      <c r="D79" s="22">
        <f>COUNTIFS(data!D:D,stats!H79,data!V:V,stats!B79,data!B:B,"الفضاء العام")</f>
        <v>19</v>
      </c>
      <c r="E79" s="24">
        <f t="shared" si="6"/>
        <v>42</v>
      </c>
      <c r="F79" s="25">
        <f t="shared" si="7"/>
        <v>0.31818181818181818</v>
      </c>
      <c r="G79" s="23" t="s">
        <v>674</v>
      </c>
      <c r="H79" s="23" t="s">
        <v>675</v>
      </c>
    </row>
    <row r="80" spans="1:8" x14ac:dyDescent="0.35">
      <c r="B80" s="24" t="s">
        <v>62</v>
      </c>
      <c r="C80" s="24">
        <f>SUM(C76:C79)</f>
        <v>57</v>
      </c>
      <c r="D80" s="24">
        <f>SUM(D76:D79)</f>
        <v>75</v>
      </c>
      <c r="E80" s="26">
        <f t="shared" si="6"/>
        <v>132</v>
      </c>
      <c r="F80" s="25">
        <f>SUM(F76:F79)</f>
        <v>1</v>
      </c>
    </row>
    <row r="81" spans="1:8" x14ac:dyDescent="0.35">
      <c r="B81" s="24" t="s">
        <v>63</v>
      </c>
      <c r="C81" s="25">
        <f>C80/$E$11</f>
        <v>0.43181818181818182</v>
      </c>
      <c r="D81" s="25">
        <f>D80/$E$11</f>
        <v>0.56818181818181823</v>
      </c>
      <c r="E81" s="25">
        <f t="shared" si="6"/>
        <v>1</v>
      </c>
      <c r="F81" s="24"/>
    </row>
    <row r="83" spans="1:8" ht="29" customHeight="1" x14ac:dyDescent="0.35">
      <c r="A83" s="31" t="s">
        <v>885</v>
      </c>
      <c r="B83" s="38" t="s">
        <v>872</v>
      </c>
      <c r="C83" s="38"/>
      <c r="D83" s="38"/>
      <c r="E83" s="38"/>
      <c r="F83" s="38"/>
    </row>
    <row r="84" spans="1:8" x14ac:dyDescent="0.35">
      <c r="A84" s="32">
        <v>6</v>
      </c>
      <c r="B84" s="36" t="s">
        <v>885</v>
      </c>
      <c r="C84" s="36"/>
      <c r="D84" s="36"/>
      <c r="E84" s="36"/>
      <c r="F84" s="36"/>
    </row>
    <row r="85" spans="1:8" x14ac:dyDescent="0.35">
      <c r="A85" s="32" t="s">
        <v>41</v>
      </c>
      <c r="B85" s="37" t="s">
        <v>876</v>
      </c>
      <c r="C85" s="37"/>
      <c r="D85" s="37"/>
      <c r="E85" s="37"/>
      <c r="F85" s="37"/>
    </row>
    <row r="86" spans="1:8" s="19" customFormat="1" ht="33" customHeight="1" x14ac:dyDescent="0.35">
      <c r="A86" s="32"/>
      <c r="B86" s="20"/>
      <c r="C86" s="20" t="s">
        <v>674</v>
      </c>
      <c r="D86" s="20" t="s">
        <v>675</v>
      </c>
      <c r="E86" s="27" t="s">
        <v>62</v>
      </c>
      <c r="F86" s="27" t="s">
        <v>63</v>
      </c>
    </row>
    <row r="87" spans="1:8" x14ac:dyDescent="0.35">
      <c r="B87" s="21" t="s">
        <v>53</v>
      </c>
      <c r="C87" s="22">
        <f>COUNTIFS(data!D:D,stats!G87,data!AC:AC,stats!B87,data!B:B,"الفضاء العام")</f>
        <v>5</v>
      </c>
      <c r="D87" s="22">
        <f>COUNTIFS(data!D:D,stats!H87,data!AC:AC,stats!B87,data!B:B,"الفضاء العام")</f>
        <v>6</v>
      </c>
      <c r="E87" s="24">
        <f t="shared" ref="E87:E92" si="8">SUM(C87:D87)</f>
        <v>11</v>
      </c>
      <c r="F87" s="25">
        <f t="shared" ref="F87" si="9">E87/$E$11</f>
        <v>8.3333333333333329E-2</v>
      </c>
      <c r="G87" s="23" t="s">
        <v>674</v>
      </c>
      <c r="H87" s="23" t="s">
        <v>675</v>
      </c>
    </row>
    <row r="88" spans="1:8" x14ac:dyDescent="0.35">
      <c r="B88" s="21" t="s">
        <v>864</v>
      </c>
      <c r="C88" s="22">
        <f>COUNTIFS(data!D:D,stats!G88,data!AC:AC,stats!B88,data!B:B,"الفضاء العام")</f>
        <v>32</v>
      </c>
      <c r="D88" s="22">
        <f>COUNTIFS(data!D:D,stats!H88,data!AC:AC,stats!B88,data!B:B,"الفضاء العام")</f>
        <v>38</v>
      </c>
      <c r="E88" s="24">
        <f t="shared" si="8"/>
        <v>70</v>
      </c>
      <c r="F88" s="25">
        <f>E88/$E$11</f>
        <v>0.53030303030303028</v>
      </c>
      <c r="G88" s="23" t="s">
        <v>674</v>
      </c>
      <c r="H88" s="23" t="s">
        <v>675</v>
      </c>
    </row>
    <row r="89" spans="1:8" x14ac:dyDescent="0.35">
      <c r="B89" s="21" t="s">
        <v>857</v>
      </c>
      <c r="C89" s="22">
        <f>COUNTIFS(data!D:D,stats!G89,data!AC:AC,stats!B89,data!B:B,"الفضاء العام")</f>
        <v>2</v>
      </c>
      <c r="D89" s="22">
        <f>COUNTIFS(data!D:D,stats!H89,data!AC:AC,stats!B89,data!B:B,"الفضاء العام")</f>
        <v>15</v>
      </c>
      <c r="E89" s="24">
        <f t="shared" si="8"/>
        <v>17</v>
      </c>
      <c r="F89" s="25">
        <f t="shared" ref="F89" si="10">E89/$E$11</f>
        <v>0.12878787878787878</v>
      </c>
      <c r="G89" s="23" t="s">
        <v>674</v>
      </c>
      <c r="H89" s="23" t="s">
        <v>675</v>
      </c>
    </row>
    <row r="90" spans="1:8" x14ac:dyDescent="0.35">
      <c r="B90" s="21" t="s">
        <v>90</v>
      </c>
      <c r="C90" s="22">
        <f>COUNTIFS(data!D:D,stats!G90,data!AC:AC,stats!B90,data!B:B,"الفضاء العام")</f>
        <v>18</v>
      </c>
      <c r="D90" s="22">
        <f>COUNTIFS(data!D:D,stats!H90,data!AC:AC,stats!B90,data!B:B,"الفضاء العام")</f>
        <v>16</v>
      </c>
      <c r="E90" s="24">
        <f t="shared" si="8"/>
        <v>34</v>
      </c>
      <c r="F90" s="25">
        <f t="shared" ref="F90" si="11">E90/$E$11</f>
        <v>0.25757575757575757</v>
      </c>
      <c r="G90" s="23" t="s">
        <v>674</v>
      </c>
      <c r="H90" s="23" t="s">
        <v>675</v>
      </c>
    </row>
    <row r="91" spans="1:8" x14ac:dyDescent="0.35">
      <c r="B91" s="24" t="s">
        <v>62</v>
      </c>
      <c r="C91" s="24">
        <f>SUM(C87:C90)</f>
        <v>57</v>
      </c>
      <c r="D91" s="24">
        <f>SUM(D87:D90)</f>
        <v>75</v>
      </c>
      <c r="E91" s="26">
        <f t="shared" si="8"/>
        <v>132</v>
      </c>
      <c r="F91" s="25">
        <f>SUM(F87:F90)</f>
        <v>1</v>
      </c>
    </row>
    <row r="92" spans="1:8" x14ac:dyDescent="0.35">
      <c r="B92" s="24" t="s">
        <v>63</v>
      </c>
      <c r="C92" s="25">
        <f>C91/$E$11</f>
        <v>0.43181818181818182</v>
      </c>
      <c r="D92" s="25">
        <f>D91/$E$11</f>
        <v>0.56818181818181823</v>
      </c>
      <c r="E92" s="25">
        <f t="shared" si="8"/>
        <v>1</v>
      </c>
      <c r="F92" s="24"/>
    </row>
    <row r="94" spans="1:8" ht="28.5" customHeight="1" x14ac:dyDescent="0.35">
      <c r="A94" s="31" t="s">
        <v>885</v>
      </c>
      <c r="B94" s="42" t="s">
        <v>872</v>
      </c>
      <c r="C94" s="43"/>
      <c r="D94" s="43"/>
      <c r="E94" s="44"/>
    </row>
    <row r="95" spans="1:8" x14ac:dyDescent="0.35">
      <c r="A95" s="32">
        <v>7</v>
      </c>
      <c r="B95" s="45" t="s">
        <v>885</v>
      </c>
      <c r="C95" s="46"/>
      <c r="D95" s="46"/>
      <c r="E95" s="47"/>
    </row>
    <row r="96" spans="1:8" x14ac:dyDescent="0.35">
      <c r="A96" s="32" t="s">
        <v>888</v>
      </c>
      <c r="B96" s="39" t="s">
        <v>883</v>
      </c>
      <c r="C96" s="40"/>
      <c r="D96" s="40"/>
      <c r="E96" s="41"/>
    </row>
    <row r="97" spans="1:8" s="19" customFormat="1" ht="33" customHeight="1" x14ac:dyDescent="0.35">
      <c r="A97" s="33"/>
      <c r="B97" s="20"/>
      <c r="C97" s="20" t="s">
        <v>674</v>
      </c>
      <c r="D97" s="20" t="s">
        <v>675</v>
      </c>
      <c r="E97" s="27" t="s">
        <v>62</v>
      </c>
    </row>
    <row r="98" spans="1:8" x14ac:dyDescent="0.35">
      <c r="B98" s="21" t="s">
        <v>870</v>
      </c>
      <c r="C98" s="22">
        <f>SUMIFS(data!$AP:$AP,data!$D:$D,stats!G98,data!$B:$B,"الفضاء العام")</f>
        <v>57</v>
      </c>
      <c r="D98" s="22">
        <f>SUMIFS(data!$AP:$AP,data!$D:$D,stats!H98,data!$B:$B,"الفضاء العام")</f>
        <v>75</v>
      </c>
      <c r="E98" s="24">
        <f t="shared" ref="E98:E100" si="12">SUM(C98:D98)</f>
        <v>132</v>
      </c>
      <c r="F98" s="23" t="s">
        <v>674</v>
      </c>
      <c r="G98" s="23" t="s">
        <v>674</v>
      </c>
      <c r="H98" s="23" t="s">
        <v>675</v>
      </c>
    </row>
    <row r="99" spans="1:8" x14ac:dyDescent="0.35">
      <c r="B99" s="21" t="s">
        <v>55</v>
      </c>
      <c r="C99" s="22">
        <f>SUMIFS(data!$AT:$AT,data!$D:$D,stats!G99,data!$B:$B,"الفضاء العام")</f>
        <v>49</v>
      </c>
      <c r="D99" s="22">
        <f>SUMIFS(data!$AT:$AT,data!$D:$D,stats!H99,data!$B:$B,"الفضاء العام")</f>
        <v>46</v>
      </c>
      <c r="E99" s="24">
        <f t="shared" si="12"/>
        <v>95</v>
      </c>
      <c r="F99" s="23" t="s">
        <v>674</v>
      </c>
      <c r="G99" s="23" t="s">
        <v>674</v>
      </c>
      <c r="H99" s="23" t="s">
        <v>675</v>
      </c>
    </row>
    <row r="100" spans="1:8" x14ac:dyDescent="0.35">
      <c r="B100" s="21" t="s">
        <v>57</v>
      </c>
      <c r="C100" s="22">
        <f>SUMIFS(data!$AV:$AV,data!$D:$D,stats!G100,data!$B:$B,"الفضاء العام")</f>
        <v>18</v>
      </c>
      <c r="D100" s="22">
        <f>SUMIFS(data!$AV:$AV,data!$D:$D,stats!H100,data!$B:$B,"الفضاء العام")</f>
        <v>16</v>
      </c>
      <c r="E100" s="24">
        <f t="shared" si="12"/>
        <v>34</v>
      </c>
      <c r="F100" s="23" t="s">
        <v>674</v>
      </c>
      <c r="G100" s="23" t="s">
        <v>674</v>
      </c>
      <c r="H100" s="23" t="s">
        <v>675</v>
      </c>
    </row>
    <row r="101" spans="1:8" ht="29.5" customHeight="1" x14ac:dyDescent="0.35">
      <c r="B101" s="35" t="s">
        <v>91</v>
      </c>
      <c r="C101" s="35"/>
      <c r="D101" s="35"/>
      <c r="E101" s="35"/>
    </row>
    <row r="104" spans="1:8" s="30" customFormat="1" x14ac:dyDescent="0.35">
      <c r="A104" s="34"/>
    </row>
    <row r="105" spans="1:8" s="30" customFormat="1" x14ac:dyDescent="0.35">
      <c r="A105" s="34"/>
    </row>
    <row r="108" spans="1:8" ht="29.5" customHeight="1" x14ac:dyDescent="0.35">
      <c r="A108" s="31" t="s">
        <v>886</v>
      </c>
      <c r="B108" s="38" t="s">
        <v>872</v>
      </c>
      <c r="C108" s="38"/>
      <c r="D108" s="38"/>
      <c r="E108" s="38"/>
      <c r="F108" s="38"/>
    </row>
    <row r="109" spans="1:8" x14ac:dyDescent="0.35">
      <c r="A109" s="32">
        <v>1</v>
      </c>
      <c r="B109" s="36" t="s">
        <v>886</v>
      </c>
      <c r="C109" s="36"/>
      <c r="D109" s="36"/>
      <c r="E109" s="36"/>
      <c r="F109" s="36"/>
    </row>
    <row r="110" spans="1:8" x14ac:dyDescent="0.35">
      <c r="A110" s="32" t="s">
        <v>93</v>
      </c>
      <c r="B110" s="37" t="s">
        <v>881</v>
      </c>
      <c r="C110" s="37"/>
      <c r="D110" s="37"/>
      <c r="E110" s="37"/>
      <c r="F110" s="37"/>
    </row>
    <row r="111" spans="1:8" s="19" customFormat="1" ht="33" customHeight="1" x14ac:dyDescent="0.35">
      <c r="A111" s="33"/>
      <c r="B111" s="20"/>
      <c r="C111" s="20" t="s">
        <v>674</v>
      </c>
      <c r="D111" s="20" t="s">
        <v>675</v>
      </c>
      <c r="E111" s="27" t="s">
        <v>62</v>
      </c>
      <c r="F111" s="27" t="s">
        <v>63</v>
      </c>
    </row>
    <row r="112" spans="1:8" x14ac:dyDescent="0.35">
      <c r="B112" s="21" t="s">
        <v>851</v>
      </c>
      <c r="C112" s="22">
        <f>COUNTIFS(data!D:D,stats!G112,data!Q:Q,stats!B112,data!B:B,"الفضاء العام", data!O:O,"رد فعل سلبي - كبح للناشطية")</f>
        <v>8</v>
      </c>
      <c r="D112" s="22">
        <f>COUNTIFS(data!D:D,stats!H112,data!Q:Q,stats!B112,data!B:B,"الفضاء العام", data!O:O,"رد فعل سلبي - كبح للناشطية")</f>
        <v>10</v>
      </c>
      <c r="E112" s="24">
        <f t="shared" ref="E112:E118" si="13">SUM(C112:D112)</f>
        <v>18</v>
      </c>
      <c r="F112" s="25">
        <f>E112/$E$117</f>
        <v>0.35294117647058826</v>
      </c>
      <c r="G112" s="23" t="s">
        <v>674</v>
      </c>
      <c r="H112" s="23" t="s">
        <v>675</v>
      </c>
    </row>
    <row r="113" spans="1:8" x14ac:dyDescent="0.35">
      <c r="B113" s="21" t="s">
        <v>854</v>
      </c>
      <c r="C113" s="22">
        <f>COUNTIFS(data!D:D,stats!G113,data!Q:Q,stats!B113,data!B:B,"الفضاء العام", data!O:O,"رد فعل سلبي - كبح للناشطية")</f>
        <v>1</v>
      </c>
      <c r="D113" s="22">
        <f>COUNTIFS(data!D:D,stats!H113,data!Q:Q,stats!B113,data!B:B,"الفضاء العام",data!O:O,"رد فعل سلبي - كبح للناشطية")</f>
        <v>1</v>
      </c>
      <c r="E113" s="24">
        <f t="shared" ref="E113" si="14">SUM(C113:D113)</f>
        <v>2</v>
      </c>
      <c r="F113" s="25">
        <f>E113/$E$117</f>
        <v>3.9215686274509803E-2</v>
      </c>
      <c r="G113" s="23" t="s">
        <v>674</v>
      </c>
      <c r="H113" s="23" t="s">
        <v>675</v>
      </c>
    </row>
    <row r="114" spans="1:8" x14ac:dyDescent="0.35">
      <c r="B114" s="21" t="s">
        <v>406</v>
      </c>
      <c r="C114" s="22">
        <f>COUNTIFS(data!D:D,stats!G114,data!Q:Q,stats!B114,data!B:B,"الفضاء العام", data!O:O,"رد فعل سلبي - كبح للناشطية")</f>
        <v>6</v>
      </c>
      <c r="D114" s="22">
        <f>COUNTIFS(data!D:D,stats!H114,data!Q:Q,stats!B114,data!B:B,"الفضاء العام", data!O:O,"رد فعل سلبي - كبح للناشطية")</f>
        <v>13</v>
      </c>
      <c r="E114" s="24">
        <f t="shared" si="13"/>
        <v>19</v>
      </c>
      <c r="F114" s="25">
        <f>E114/$E$117</f>
        <v>0.37254901960784315</v>
      </c>
      <c r="G114" s="23" t="s">
        <v>674</v>
      </c>
      <c r="H114" s="23" t="s">
        <v>675</v>
      </c>
    </row>
    <row r="115" spans="1:8" x14ac:dyDescent="0.35">
      <c r="B115" s="21" t="s">
        <v>853</v>
      </c>
      <c r="C115" s="22">
        <f>COUNTIFS(data!D:D,stats!G115,data!Q:Q,stats!B115,data!B:B,"الفضاء العام", data!O:O,"رد فعل سلبي - كبح للناشطية")</f>
        <v>1</v>
      </c>
      <c r="D115" s="22">
        <f>COUNTIFS(data!D:D,stats!H115,data!Q:Q,stats!B115,data!B:B,"الفضاء العام", data!O:O,"رد فعل سلبي - كبح للناشطية")</f>
        <v>1</v>
      </c>
      <c r="E115" s="24">
        <f t="shared" si="13"/>
        <v>2</v>
      </c>
      <c r="F115" s="25">
        <f>E115/$E$117</f>
        <v>3.9215686274509803E-2</v>
      </c>
      <c r="G115" s="23" t="s">
        <v>674</v>
      </c>
      <c r="H115" s="23" t="s">
        <v>675</v>
      </c>
    </row>
    <row r="116" spans="1:8" x14ac:dyDescent="0.35">
      <c r="B116" s="21" t="s">
        <v>852</v>
      </c>
      <c r="C116" s="22">
        <f>COUNTIFS(data!D:D,stats!G116,data!Q:Q,stats!B116,data!B:B,"الفضاء العام", data!O:O,"رد فعل سلبي - كبح للناشطية")</f>
        <v>9</v>
      </c>
      <c r="D116" s="22">
        <f>COUNTIFS(data!D:D,stats!H116,data!Q:Q,stats!B116,data!B:B,"الفضاء العام", data!O:O,"رد فعل سلبي - كبح للناشطية")</f>
        <v>1</v>
      </c>
      <c r="E116" s="24">
        <f t="shared" si="13"/>
        <v>10</v>
      </c>
      <c r="F116" s="25">
        <f>E116/$E$117</f>
        <v>0.19607843137254902</v>
      </c>
      <c r="G116" s="23" t="s">
        <v>674</v>
      </c>
      <c r="H116" s="23" t="s">
        <v>675</v>
      </c>
    </row>
    <row r="117" spans="1:8" x14ac:dyDescent="0.35">
      <c r="B117" s="24" t="s">
        <v>62</v>
      </c>
      <c r="C117" s="24">
        <f>SUM(C112:C116)</f>
        <v>25</v>
      </c>
      <c r="D117" s="24">
        <f>SUM(D112:D116)</f>
        <v>26</v>
      </c>
      <c r="E117" s="26">
        <f t="shared" si="13"/>
        <v>51</v>
      </c>
      <c r="F117" s="25">
        <f>SUM(F112:F116)</f>
        <v>1</v>
      </c>
    </row>
    <row r="118" spans="1:8" x14ac:dyDescent="0.35">
      <c r="B118" s="24" t="s">
        <v>63</v>
      </c>
      <c r="C118" s="25">
        <f>C117/$E$117</f>
        <v>0.49019607843137253</v>
      </c>
      <c r="D118" s="25">
        <f>D117/$E$117</f>
        <v>0.50980392156862742</v>
      </c>
      <c r="E118" s="25">
        <f t="shared" si="13"/>
        <v>1</v>
      </c>
      <c r="F118" s="24"/>
    </row>
    <row r="120" spans="1:8" ht="29.5" customHeight="1" x14ac:dyDescent="0.35">
      <c r="A120" s="31" t="s">
        <v>886</v>
      </c>
      <c r="B120" s="38" t="s">
        <v>872</v>
      </c>
      <c r="C120" s="38"/>
      <c r="D120" s="38"/>
      <c r="E120" s="38"/>
      <c r="F120" s="38"/>
    </row>
    <row r="121" spans="1:8" x14ac:dyDescent="0.35">
      <c r="A121" s="32">
        <v>2</v>
      </c>
      <c r="B121" s="36" t="s">
        <v>886</v>
      </c>
      <c r="C121" s="36"/>
      <c r="D121" s="36"/>
      <c r="E121" s="36"/>
      <c r="F121" s="36"/>
    </row>
    <row r="122" spans="1:8" x14ac:dyDescent="0.35">
      <c r="A122" s="32" t="s">
        <v>92</v>
      </c>
      <c r="B122" s="37" t="s">
        <v>880</v>
      </c>
      <c r="C122" s="37"/>
      <c r="D122" s="37"/>
      <c r="E122" s="37"/>
      <c r="F122" s="37"/>
    </row>
    <row r="123" spans="1:8" s="19" customFormat="1" ht="33" customHeight="1" x14ac:dyDescent="0.35">
      <c r="A123" s="33"/>
      <c r="B123" s="20"/>
      <c r="C123" s="20" t="s">
        <v>674</v>
      </c>
      <c r="D123" s="20" t="s">
        <v>675</v>
      </c>
      <c r="E123" s="27" t="s">
        <v>62</v>
      </c>
      <c r="F123" s="27" t="s">
        <v>63</v>
      </c>
    </row>
    <row r="124" spans="1:8" x14ac:dyDescent="0.35">
      <c r="B124" s="21" t="s">
        <v>855</v>
      </c>
      <c r="C124" s="22">
        <f>COUNTIFS(data!D:D,stats!G124,data!R:R,stats!B124,data!B:B,"الفضاء العام", data!O:O,"رد فعل سلبي - كبح للناشطية")</f>
        <v>9</v>
      </c>
      <c r="D124" s="22">
        <f>COUNTIFS(data!D:D,stats!H124,data!R:R,stats!B124,data!B:B,"الفضاء العام", data!O:O,"رد فعل سلبي - كبح للناشطية")</f>
        <v>11</v>
      </c>
      <c r="E124" s="24">
        <f t="shared" ref="E124:E129" si="15">SUM(C124:D124)</f>
        <v>20</v>
      </c>
      <c r="F124" s="25">
        <f>E124/$E$117</f>
        <v>0.39215686274509803</v>
      </c>
      <c r="G124" s="23" t="s">
        <v>674</v>
      </c>
      <c r="H124" s="23" t="s">
        <v>675</v>
      </c>
    </row>
    <row r="125" spans="1:8" x14ac:dyDescent="0.35">
      <c r="B125" s="21" t="s">
        <v>856</v>
      </c>
      <c r="C125" s="22">
        <f>COUNTIFS(data!D:D,stats!G125,data!R:R,stats!B125,data!B:B,"الفضاء العام", data!O:O,"رد فعل سلبي - كبح للناشطية")</f>
        <v>6</v>
      </c>
      <c r="D125" s="22">
        <f>COUNTIFS(data!D:D,stats!H125,data!R:R,stats!B125,data!B:B,"الفضاء العام", data!O:O,"رد فعل سلبي - كبح للناشطية")</f>
        <v>13</v>
      </c>
      <c r="E125" s="24">
        <f t="shared" ref="E125" si="16">SUM(C125:D125)</f>
        <v>19</v>
      </c>
      <c r="F125" s="25">
        <f>E125/$E$117</f>
        <v>0.37254901960784315</v>
      </c>
      <c r="G125" s="23" t="s">
        <v>674</v>
      </c>
      <c r="H125" s="23" t="s">
        <v>675</v>
      </c>
    </row>
    <row r="126" spans="1:8" x14ac:dyDescent="0.35">
      <c r="B126" s="21" t="s">
        <v>849</v>
      </c>
      <c r="C126" s="22">
        <f>COUNTIFS(data!D:D,stats!G126,data!R:R,stats!B126,data!B:B,"الفضاء العام", data!O:O,"رد فعل سلبي - كبح للناشطية")</f>
        <v>1</v>
      </c>
      <c r="D126" s="22">
        <f>COUNTIFS(data!D:D,stats!H126,data!R:R,stats!B126,data!B:B,"الفضاء العام", data!O:O,"رد فعل سلبي - كبح للناشطية")</f>
        <v>1</v>
      </c>
      <c r="E126" s="24">
        <f t="shared" si="15"/>
        <v>2</v>
      </c>
      <c r="F126" s="25">
        <f>E126/$E$117</f>
        <v>3.9215686274509803E-2</v>
      </c>
      <c r="G126" s="23" t="s">
        <v>674</v>
      </c>
      <c r="H126" s="23" t="s">
        <v>675</v>
      </c>
    </row>
    <row r="127" spans="1:8" x14ac:dyDescent="0.35">
      <c r="B127" s="21" t="s">
        <v>850</v>
      </c>
      <c r="C127" s="22">
        <f>COUNTIFS(data!D:D,stats!G127,data!R:R,stats!B127,data!B:B,"الفضاء العام", data!O:O,"رد فعل سلبي - كبح للناشطية")</f>
        <v>9</v>
      </c>
      <c r="D127" s="22">
        <f>COUNTIFS(data!D:D,stats!H127,data!R:R,stats!B127,data!B:B,"الفضاء العام", data!O:O,"رد فعل سلبي - كبح للناشطية")</f>
        <v>1</v>
      </c>
      <c r="E127" s="24">
        <f t="shared" si="15"/>
        <v>10</v>
      </c>
      <c r="F127" s="25">
        <f>E127/$E$117</f>
        <v>0.19607843137254902</v>
      </c>
      <c r="G127" s="23" t="s">
        <v>674</v>
      </c>
      <c r="H127" s="23" t="s">
        <v>675</v>
      </c>
    </row>
    <row r="128" spans="1:8" x14ac:dyDescent="0.35">
      <c r="B128" s="24" t="s">
        <v>62</v>
      </c>
      <c r="C128" s="24">
        <f>SUM(C124:C127)</f>
        <v>25</v>
      </c>
      <c r="D128" s="24">
        <f>SUM(D124:D127)</f>
        <v>26</v>
      </c>
      <c r="E128" s="26">
        <f t="shared" si="15"/>
        <v>51</v>
      </c>
      <c r="F128" s="25">
        <f>SUM(F124:F127)</f>
        <v>0.99999999999999989</v>
      </c>
    </row>
    <row r="129" spans="1:8" x14ac:dyDescent="0.35">
      <c r="B129" s="24" t="s">
        <v>63</v>
      </c>
      <c r="C129" s="25">
        <f>C128/$E$117</f>
        <v>0.49019607843137253</v>
      </c>
      <c r="D129" s="25">
        <f>D128/$E$117</f>
        <v>0.50980392156862742</v>
      </c>
      <c r="E129" s="25">
        <f t="shared" si="15"/>
        <v>1</v>
      </c>
      <c r="F129" s="24"/>
    </row>
    <row r="131" spans="1:8" ht="28" customHeight="1" x14ac:dyDescent="0.35">
      <c r="A131" s="31" t="s">
        <v>886</v>
      </c>
      <c r="B131" s="38" t="s">
        <v>872</v>
      </c>
      <c r="C131" s="38"/>
      <c r="D131" s="38"/>
      <c r="E131" s="38"/>
      <c r="F131" s="38"/>
    </row>
    <row r="132" spans="1:8" x14ac:dyDescent="0.35">
      <c r="A132" s="32">
        <v>3</v>
      </c>
      <c r="B132" s="36" t="s">
        <v>886</v>
      </c>
      <c r="C132" s="36"/>
      <c r="D132" s="36"/>
      <c r="E132" s="36"/>
      <c r="F132" s="36"/>
    </row>
    <row r="133" spans="1:8" x14ac:dyDescent="0.35">
      <c r="A133" s="32" t="s">
        <v>873</v>
      </c>
      <c r="B133" s="37" t="s">
        <v>875</v>
      </c>
      <c r="C133" s="37"/>
      <c r="D133" s="37"/>
      <c r="E133" s="37"/>
      <c r="F133" s="37"/>
    </row>
    <row r="134" spans="1:8" s="19" customFormat="1" ht="33" customHeight="1" x14ac:dyDescent="0.35">
      <c r="A134" s="33"/>
      <c r="B134" s="20"/>
      <c r="C134" s="20" t="s">
        <v>674</v>
      </c>
      <c r="D134" s="20" t="s">
        <v>675</v>
      </c>
      <c r="E134" s="27" t="s">
        <v>62</v>
      </c>
      <c r="F134" s="27" t="s">
        <v>63</v>
      </c>
    </row>
    <row r="135" spans="1:8" x14ac:dyDescent="0.35">
      <c r="B135" s="21" t="s">
        <v>61</v>
      </c>
      <c r="C135" s="22">
        <f>COUNTIFS(data!D:D,stats!G135,data!F:F,stats!B135,data!B:B,"الفضاء العام", data!O:O,"رد فعل سلبي - كبح للناشطية")</f>
        <v>10</v>
      </c>
      <c r="D135" s="22">
        <f>COUNTIFS(data!D:D,stats!H135,data!F:F,stats!B135,data!B:B,"الفضاء العام", data!O:O,"رد فعل سلبي - كبح للناشطية")</f>
        <v>17</v>
      </c>
      <c r="E135" s="24">
        <f t="shared" ref="E135:E142" si="17">SUM(C135:D135)</f>
        <v>27</v>
      </c>
      <c r="F135" s="25">
        <f t="shared" ref="F135:F140" si="18">E135/$E$117</f>
        <v>0.52941176470588236</v>
      </c>
      <c r="G135" s="23" t="s">
        <v>674</v>
      </c>
      <c r="H135" s="23" t="s">
        <v>675</v>
      </c>
    </row>
    <row r="136" spans="1:8" x14ac:dyDescent="0.35">
      <c r="B136" s="21" t="s">
        <v>60</v>
      </c>
      <c r="C136" s="22">
        <f>COUNTIFS(data!D:D,stats!G136,data!F:F,stats!B136,data!B:B,"الفضاء العام", data!O:O,"رد فعل سلبي - كبح للناشطية")</f>
        <v>9</v>
      </c>
      <c r="D136" s="22">
        <f>COUNTIFS(data!D:D,stats!H136,data!F:F,stats!B136,data!B:B,"الفضاء العام", data!O:O,"رد فعل سلبي - كبح للناشطية")</f>
        <v>2</v>
      </c>
      <c r="E136" s="24">
        <f t="shared" si="17"/>
        <v>11</v>
      </c>
      <c r="F136" s="25">
        <f t="shared" si="18"/>
        <v>0.21568627450980393</v>
      </c>
      <c r="G136" s="23" t="s">
        <v>674</v>
      </c>
      <c r="H136" s="23" t="s">
        <v>675</v>
      </c>
    </row>
    <row r="137" spans="1:8" x14ac:dyDescent="0.35">
      <c r="B137" s="21" t="s">
        <v>259</v>
      </c>
      <c r="C137" s="22">
        <f>COUNTIFS(data!D:D,stats!G137,data!F:F,stats!B137,data!B:B,"الفضاء العام", data!O:O,"رد فعل سلبي - كبح للناشطية")</f>
        <v>0</v>
      </c>
      <c r="D137" s="22">
        <f>COUNTIFS(data!D:D,stats!H137,data!F:F,stats!B137,data!B:B,"الفضاء العام", data!O:O,"رد فعل سلبي - كبح للناشطية")</f>
        <v>0</v>
      </c>
      <c r="E137" s="24">
        <f t="shared" si="17"/>
        <v>0</v>
      </c>
      <c r="F137" s="25">
        <f t="shared" si="18"/>
        <v>0</v>
      </c>
      <c r="G137" s="23" t="s">
        <v>674</v>
      </c>
      <c r="H137" s="23" t="s">
        <v>675</v>
      </c>
    </row>
    <row r="138" spans="1:8" x14ac:dyDescent="0.35">
      <c r="B138" s="21" t="s">
        <v>682</v>
      </c>
      <c r="C138" s="22">
        <f>COUNTIFS(data!D:D,stats!G138,data!F:F,stats!B138,data!B:B,"الفضاء العام", data!O:O,"رد فعل سلبي - كبح للناشطية")</f>
        <v>3</v>
      </c>
      <c r="D138" s="22">
        <f>COUNTIFS(data!D:D,stats!H138,data!F:F,stats!B138,data!B:B,"الفضاء العام", data!O:O,"رد فعل سلبي - كبح للناشطية")</f>
        <v>7</v>
      </c>
      <c r="E138" s="24">
        <f t="shared" si="17"/>
        <v>10</v>
      </c>
      <c r="F138" s="25">
        <f t="shared" si="18"/>
        <v>0.19607843137254902</v>
      </c>
      <c r="G138" s="23" t="s">
        <v>674</v>
      </c>
      <c r="H138" s="23" t="s">
        <v>675</v>
      </c>
    </row>
    <row r="139" spans="1:8" x14ac:dyDescent="0.35">
      <c r="B139" s="21" t="s">
        <v>258</v>
      </c>
      <c r="C139" s="22">
        <f>COUNTIFS(data!D:D,stats!G139,data!F:F,stats!B139,data!B:B,"الفضاء العام", data!O:O,"رد فعل سلبي - كبح للناشطية")</f>
        <v>1</v>
      </c>
      <c r="D139" s="22">
        <f>COUNTIFS(data!D:D,stats!H139,data!F:F,stats!B139,data!B:B,"الفضاء العام", data!O:O,"رد فعل سلبي - كبح للناشطية")</f>
        <v>0</v>
      </c>
      <c r="E139" s="24">
        <f t="shared" si="17"/>
        <v>1</v>
      </c>
      <c r="F139" s="25">
        <f t="shared" si="18"/>
        <v>1.9607843137254902E-2</v>
      </c>
      <c r="G139" s="23" t="s">
        <v>674</v>
      </c>
      <c r="H139" s="23" t="s">
        <v>675</v>
      </c>
    </row>
    <row r="140" spans="1:8" x14ac:dyDescent="0.35">
      <c r="B140" s="21" t="s">
        <v>681</v>
      </c>
      <c r="C140" s="22">
        <f>COUNTIFS(data!D:D,stats!G140,data!F:F,stats!B140,data!B:B,"الفضاء العام", data!O:O,"رد فعل سلبي - كبح للناشطية")</f>
        <v>2</v>
      </c>
      <c r="D140" s="22">
        <f>COUNTIFS(data!D:D,stats!H140,data!F:F,stats!B140,data!B:B,"الفضاء العام", data!O:O,"رد فعل سلبي - كبح للناشطية")</f>
        <v>0</v>
      </c>
      <c r="E140" s="24">
        <f t="shared" si="17"/>
        <v>2</v>
      </c>
      <c r="F140" s="25">
        <f t="shared" si="18"/>
        <v>3.9215686274509803E-2</v>
      </c>
      <c r="G140" s="23" t="s">
        <v>674</v>
      </c>
      <c r="H140" s="23" t="s">
        <v>675</v>
      </c>
    </row>
    <row r="141" spans="1:8" x14ac:dyDescent="0.35">
      <c r="B141" s="24" t="s">
        <v>62</v>
      </c>
      <c r="C141" s="24">
        <f>SUM(C135:C140)</f>
        <v>25</v>
      </c>
      <c r="D141" s="24">
        <f>SUM(D135:D140)</f>
        <v>26</v>
      </c>
      <c r="E141" s="26">
        <f t="shared" si="17"/>
        <v>51</v>
      </c>
      <c r="F141" s="25">
        <f>SUM(F135:F140)</f>
        <v>1</v>
      </c>
    </row>
    <row r="142" spans="1:8" x14ac:dyDescent="0.35">
      <c r="B142" s="24" t="s">
        <v>63</v>
      </c>
      <c r="C142" s="25">
        <f>C141/$E$117</f>
        <v>0.49019607843137253</v>
      </c>
      <c r="D142" s="25">
        <f>D141/$E$117</f>
        <v>0.50980392156862742</v>
      </c>
      <c r="E142" s="25">
        <f t="shared" si="17"/>
        <v>1</v>
      </c>
      <c r="F142" s="24"/>
    </row>
    <row r="144" spans="1:8" ht="28.5" customHeight="1" x14ac:dyDescent="0.35">
      <c r="A144" s="31" t="s">
        <v>886</v>
      </c>
      <c r="B144" s="38" t="s">
        <v>872</v>
      </c>
      <c r="C144" s="38"/>
      <c r="D144" s="38"/>
      <c r="E144" s="38"/>
      <c r="F144" s="38"/>
    </row>
    <row r="145" spans="1:8" x14ac:dyDescent="0.35">
      <c r="A145" s="32">
        <v>4</v>
      </c>
      <c r="B145" s="36" t="s">
        <v>886</v>
      </c>
      <c r="C145" s="36"/>
      <c r="D145" s="36"/>
      <c r="E145" s="36"/>
      <c r="F145" s="36"/>
    </row>
    <row r="146" spans="1:8" x14ac:dyDescent="0.35">
      <c r="A146" s="32" t="s">
        <v>83</v>
      </c>
      <c r="B146" s="37" t="s">
        <v>879</v>
      </c>
      <c r="C146" s="37"/>
      <c r="D146" s="37"/>
      <c r="E146" s="37"/>
      <c r="F146" s="37"/>
    </row>
    <row r="147" spans="1:8" s="19" customFormat="1" ht="33" customHeight="1" x14ac:dyDescent="0.35">
      <c r="A147" s="33"/>
      <c r="B147" s="20"/>
      <c r="C147" s="20" t="s">
        <v>674</v>
      </c>
      <c r="D147" s="20" t="s">
        <v>675</v>
      </c>
      <c r="E147" s="27" t="s">
        <v>62</v>
      </c>
      <c r="F147" s="27" t="s">
        <v>63</v>
      </c>
    </row>
    <row r="148" spans="1:8" x14ac:dyDescent="0.35">
      <c r="B148" s="21" t="s">
        <v>11</v>
      </c>
      <c r="C148" s="22">
        <f>COUNTIFS(data!D:D,stats!G148,data!E:E,stats!B148,data!B:B,"الفضاء العام", data!O:O,"رد فعل سلبي - كبح للناشطية")</f>
        <v>9</v>
      </c>
      <c r="D148" s="22">
        <f>COUNTIFS(data!D:D,stats!H148,data!E:E,stats!B148,data!B:B,"الفضاء العام", data!O:O,"رد فعل سلبي - كبح للناشطية")</f>
        <v>16</v>
      </c>
      <c r="E148" s="24">
        <f t="shared" ref="E148:E176" si="19">SUM(C148:D148)</f>
        <v>25</v>
      </c>
      <c r="F148" s="25">
        <f>E148/$E$117</f>
        <v>0.49019607843137253</v>
      </c>
      <c r="G148" s="23" t="s">
        <v>674</v>
      </c>
      <c r="H148" s="23" t="s">
        <v>675</v>
      </c>
    </row>
    <row r="149" spans="1:8" x14ac:dyDescent="0.35">
      <c r="B149" s="21" t="s">
        <v>18</v>
      </c>
      <c r="C149" s="22">
        <f>COUNTIFS(data!D:D,stats!G149,data!E:E,stats!B149,data!B:B,"الفضاء العام", data!O:O,"رد فعل سلبي - كبح للناشطية")</f>
        <v>1</v>
      </c>
      <c r="D149" s="22">
        <f>COUNTIFS(data!D:D,stats!H149,data!E:E,stats!B149,data!B:B,"الفضاء العام", data!O:O,"رد فعل سلبي - كبح للناشطية")</f>
        <v>1</v>
      </c>
      <c r="E149" s="24">
        <f t="shared" si="19"/>
        <v>2</v>
      </c>
      <c r="F149" s="25">
        <f t="shared" ref="F149:F174" si="20">E149/$E$117</f>
        <v>3.9215686274509803E-2</v>
      </c>
      <c r="G149" s="23" t="s">
        <v>674</v>
      </c>
      <c r="H149" s="23" t="s">
        <v>675</v>
      </c>
    </row>
    <row r="150" spans="1:8" x14ac:dyDescent="0.35">
      <c r="B150" s="21" t="s">
        <v>20</v>
      </c>
      <c r="C150" s="22">
        <f>COUNTIFS(data!D:D,stats!G150,data!E:E,stats!B150,data!B:B,"الفضاء العام", data!O:O,"رد فعل سلبي - كبح للناشطية")</f>
        <v>0</v>
      </c>
      <c r="D150" s="22">
        <f>COUNTIFS(data!D:D,stats!H150,data!E:E,stats!B150,data!B:B,"الفضاء العام", data!O:O,"رد فعل سلبي - كبح للناشطية")</f>
        <v>0</v>
      </c>
      <c r="E150" s="24">
        <f t="shared" si="19"/>
        <v>0</v>
      </c>
      <c r="F150" s="25">
        <f t="shared" si="20"/>
        <v>0</v>
      </c>
      <c r="G150" s="23" t="s">
        <v>674</v>
      </c>
      <c r="H150" s="23" t="s">
        <v>675</v>
      </c>
    </row>
    <row r="151" spans="1:8" x14ac:dyDescent="0.35">
      <c r="B151" s="21" t="s">
        <v>17</v>
      </c>
      <c r="C151" s="22">
        <f>COUNTIFS(data!D:D,stats!G151,data!E:E,stats!B151,data!B:B,"الفضاء العام", data!O:O,"رد فعل سلبي - كبح للناشطية")</f>
        <v>8</v>
      </c>
      <c r="D151" s="22">
        <f>COUNTIFS(data!D:D,stats!H151,data!E:E,stats!B151,data!B:B,"الفضاء العام", data!O:O,"رد فعل سلبي - كبح للناشطية")</f>
        <v>2</v>
      </c>
      <c r="E151" s="24">
        <f t="shared" si="19"/>
        <v>10</v>
      </c>
      <c r="F151" s="25">
        <f t="shared" si="20"/>
        <v>0.19607843137254902</v>
      </c>
      <c r="G151" s="23" t="s">
        <v>674</v>
      </c>
      <c r="H151" s="23" t="s">
        <v>675</v>
      </c>
    </row>
    <row r="152" spans="1:8" x14ac:dyDescent="0.35">
      <c r="B152" s="21" t="s">
        <v>679</v>
      </c>
      <c r="C152" s="22">
        <f>COUNTIFS(data!D:D,stats!G152,data!E:E,stats!B152,data!B:B,"الفضاء العام", data!O:O,"رد فعل سلبي - كبح للناشطية")</f>
        <v>1</v>
      </c>
      <c r="D152" s="22">
        <f>COUNTIFS(data!D:D,stats!H152,data!E:E,stats!B152,data!B:B,"الفضاء العام", data!O:O,"رد فعل سلبي - كبح للناشطية")</f>
        <v>0</v>
      </c>
      <c r="E152" s="24">
        <f t="shared" si="19"/>
        <v>1</v>
      </c>
      <c r="F152" s="25">
        <f t="shared" si="20"/>
        <v>1.9607843137254902E-2</v>
      </c>
      <c r="G152" s="23" t="s">
        <v>674</v>
      </c>
      <c r="H152" s="23" t="s">
        <v>675</v>
      </c>
    </row>
    <row r="153" spans="1:8" x14ac:dyDescent="0.35">
      <c r="B153" s="21" t="s">
        <v>24</v>
      </c>
      <c r="C153" s="22">
        <f>COUNTIFS(data!D:D,stats!G153,data!E:E,stats!B153,data!B:B,"الفضاء العام", data!O:O,"رد فعل سلبي - كبح للناشطية")</f>
        <v>0</v>
      </c>
      <c r="D153" s="22">
        <f>COUNTIFS(data!D:D,stats!H153,data!E:E,stats!B153,data!B:B,"الفضاء العام", data!O:O,"رد فعل سلبي - كبح للناشطية")</f>
        <v>0</v>
      </c>
      <c r="E153" s="24">
        <f t="shared" si="19"/>
        <v>0</v>
      </c>
      <c r="F153" s="25">
        <f t="shared" si="20"/>
        <v>0</v>
      </c>
      <c r="G153" s="23" t="s">
        <v>674</v>
      </c>
      <c r="H153" s="23" t="s">
        <v>675</v>
      </c>
    </row>
    <row r="154" spans="1:8" x14ac:dyDescent="0.35">
      <c r="B154" s="21" t="s">
        <v>13</v>
      </c>
      <c r="C154" s="22">
        <f>COUNTIFS(data!D:D,stats!G154,data!E:E,stats!B154,data!B:B,"الفضاء العام", data!O:O,"رد فعل سلبي - كبح للناشطية")</f>
        <v>0</v>
      </c>
      <c r="D154" s="22">
        <f>COUNTIFS(data!D:D,stats!H154,data!E:E,stats!B154,data!B:B,"الفضاء العام", data!O:O,"رد فعل سلبي - كبح للناشطية")</f>
        <v>0</v>
      </c>
      <c r="E154" s="24">
        <f t="shared" si="19"/>
        <v>0</v>
      </c>
      <c r="F154" s="25">
        <f t="shared" si="20"/>
        <v>0</v>
      </c>
      <c r="G154" s="23" t="s">
        <v>674</v>
      </c>
      <c r="H154" s="23" t="s">
        <v>675</v>
      </c>
    </row>
    <row r="155" spans="1:8" x14ac:dyDescent="0.35">
      <c r="B155" s="21" t="s">
        <v>30</v>
      </c>
      <c r="C155" s="22">
        <f>COUNTIFS(data!D:D,stats!G155,data!E:E,stats!B155,data!B:B,"الفضاء العام", data!O:O,"رد فعل سلبي - كبح للناشطية")</f>
        <v>0</v>
      </c>
      <c r="D155" s="22">
        <f>COUNTIFS(data!D:D,stats!H155,data!E:E,stats!B155,data!B:B,"الفضاء العام", data!O:O,"رد فعل سلبي - كبح للناشطية")</f>
        <v>0</v>
      </c>
      <c r="E155" s="24">
        <f t="shared" si="19"/>
        <v>0</v>
      </c>
      <c r="F155" s="25">
        <f t="shared" si="20"/>
        <v>0</v>
      </c>
      <c r="G155" s="23" t="s">
        <v>674</v>
      </c>
      <c r="H155" s="23" t="s">
        <v>675</v>
      </c>
    </row>
    <row r="156" spans="1:8" x14ac:dyDescent="0.35">
      <c r="B156" s="21" t="s">
        <v>38</v>
      </c>
      <c r="C156" s="22">
        <f>COUNTIFS(data!D:D,stats!G156,data!E:E,stats!B156,data!B:B,"الفضاء العام", data!O:O,"رد فعل سلبي - كبح للناشطية")</f>
        <v>3</v>
      </c>
      <c r="D156" s="22">
        <f>COUNTIFS(data!D:D,stats!H156,data!E:E,stats!B156,data!B:B,"الفضاء العام", data!O:O,"رد فعل سلبي - كبح للناشطية")</f>
        <v>5</v>
      </c>
      <c r="E156" s="24">
        <f t="shared" si="19"/>
        <v>8</v>
      </c>
      <c r="F156" s="25">
        <f t="shared" si="20"/>
        <v>0.15686274509803921</v>
      </c>
      <c r="G156" s="23" t="s">
        <v>674</v>
      </c>
      <c r="H156" s="23" t="s">
        <v>675</v>
      </c>
    </row>
    <row r="157" spans="1:8" x14ac:dyDescent="0.35">
      <c r="B157" s="21" t="s">
        <v>16</v>
      </c>
      <c r="C157" s="22">
        <f>COUNTIFS(data!D:D,stats!G157,data!E:E,stats!B157,data!B:B,"الفضاء العام", data!O:O,"رد فعل سلبي - كبح للناشطية")</f>
        <v>0</v>
      </c>
      <c r="D157" s="22">
        <f>COUNTIFS(data!D:D,stats!H157,data!E:E,stats!B157,data!B:B,"الفضاء العام", data!O:O,"رد فعل سلبي - كبح للناشطية")</f>
        <v>2</v>
      </c>
      <c r="E157" s="24">
        <f t="shared" si="19"/>
        <v>2</v>
      </c>
      <c r="F157" s="25">
        <f t="shared" si="20"/>
        <v>3.9215686274509803E-2</v>
      </c>
      <c r="G157" s="23" t="s">
        <v>674</v>
      </c>
      <c r="H157" s="23" t="s">
        <v>675</v>
      </c>
    </row>
    <row r="158" spans="1:8" x14ac:dyDescent="0.35">
      <c r="B158" s="21" t="s">
        <v>14</v>
      </c>
      <c r="C158" s="22">
        <f>COUNTIFS(data!D:D,stats!G158,data!E:E,stats!B158,data!B:B,"الفضاء العام", data!O:O,"رد فعل سلبي - كبح للناشطية")</f>
        <v>0</v>
      </c>
      <c r="D158" s="22">
        <f>COUNTIFS(data!D:D,stats!H158,data!E:E,stats!B158,data!B:B,"الفضاء العام", data!O:O,"رد فعل سلبي - كبح للناشطية")</f>
        <v>0</v>
      </c>
      <c r="E158" s="24">
        <f t="shared" si="19"/>
        <v>0</v>
      </c>
      <c r="F158" s="25">
        <f t="shared" si="20"/>
        <v>0</v>
      </c>
      <c r="G158" s="23" t="s">
        <v>674</v>
      </c>
      <c r="H158" s="23" t="s">
        <v>675</v>
      </c>
    </row>
    <row r="159" spans="1:8" x14ac:dyDescent="0.35">
      <c r="B159" s="21" t="s">
        <v>15</v>
      </c>
      <c r="C159" s="22">
        <f>COUNTIFS(data!D:D,stats!G159,data!E:E,stats!B159,data!B:B,"الفضاء العام", data!O:O,"رد فعل سلبي - كبح للناشطية")</f>
        <v>0</v>
      </c>
      <c r="D159" s="22">
        <f>COUNTIFS(data!D:D,stats!H159,data!E:E,stats!B159,data!B:B,"الفضاء العام", data!O:O,"رد فعل سلبي - كبح للناشطية")</f>
        <v>0</v>
      </c>
      <c r="E159" s="24">
        <f t="shared" si="19"/>
        <v>0</v>
      </c>
      <c r="F159" s="25">
        <f t="shared" si="20"/>
        <v>0</v>
      </c>
      <c r="G159" s="23" t="s">
        <v>674</v>
      </c>
      <c r="H159" s="23" t="s">
        <v>675</v>
      </c>
    </row>
    <row r="160" spans="1:8" x14ac:dyDescent="0.35">
      <c r="B160" s="21" t="s">
        <v>21</v>
      </c>
      <c r="C160" s="22">
        <f>COUNTIFS(data!D:D,stats!G160,data!E:E,stats!B160,data!B:B,"الفضاء العام", data!O:O,"رد فعل سلبي - كبح للناشطية")</f>
        <v>0</v>
      </c>
      <c r="D160" s="22">
        <f>COUNTIFS(data!D:D,stats!H160,data!E:E,stats!B160,data!B:B,"الفضاء العام", data!O:O,"رد فعل سلبي - كبح للناشطية")</f>
        <v>0</v>
      </c>
      <c r="E160" s="24">
        <f t="shared" si="19"/>
        <v>0</v>
      </c>
      <c r="F160" s="25">
        <f t="shared" si="20"/>
        <v>0</v>
      </c>
      <c r="G160" s="23" t="s">
        <v>674</v>
      </c>
      <c r="H160" s="23" t="s">
        <v>675</v>
      </c>
    </row>
    <row r="161" spans="2:8" x14ac:dyDescent="0.35">
      <c r="B161" s="21" t="s">
        <v>19</v>
      </c>
      <c r="C161" s="22">
        <f>COUNTIFS(data!D:D,stats!G161,data!E:E,stats!B161,data!B:B,"الفضاء العام", data!O:O,"رد فعل سلبي - كبح للناشطية")</f>
        <v>0</v>
      </c>
      <c r="D161" s="22">
        <f>COUNTIFS(data!D:D,stats!H161,data!E:E,stats!B161,data!B:B,"الفضاء العام", data!O:O,"رد فعل سلبي - كبح للناشطية")</f>
        <v>0</v>
      </c>
      <c r="E161" s="24">
        <f t="shared" si="19"/>
        <v>0</v>
      </c>
      <c r="F161" s="25">
        <f t="shared" si="20"/>
        <v>0</v>
      </c>
      <c r="G161" s="23" t="s">
        <v>674</v>
      </c>
      <c r="H161" s="23" t="s">
        <v>675</v>
      </c>
    </row>
    <row r="162" spans="2:8" x14ac:dyDescent="0.35">
      <c r="B162" s="21" t="s">
        <v>27</v>
      </c>
      <c r="C162" s="22">
        <f>COUNTIFS(data!D:D,stats!G162,data!E:E,stats!B162,data!B:B,"الفضاء العام", data!O:O,"رد فعل سلبي - كبح للناشطية")</f>
        <v>1</v>
      </c>
      <c r="D162" s="22">
        <f>COUNTIFS(data!D:D,stats!H162,data!E:E,stats!B162,data!B:B,"الفضاء العام", data!O:O,"رد فعل سلبي - كبح للناشطية")</f>
        <v>0</v>
      </c>
      <c r="E162" s="24">
        <f t="shared" si="19"/>
        <v>1</v>
      </c>
      <c r="F162" s="25">
        <f t="shared" si="20"/>
        <v>1.9607843137254902E-2</v>
      </c>
      <c r="G162" s="23" t="s">
        <v>674</v>
      </c>
      <c r="H162" s="23" t="s">
        <v>675</v>
      </c>
    </row>
    <row r="163" spans="2:8" x14ac:dyDescent="0.35">
      <c r="B163" s="21" t="s">
        <v>28</v>
      </c>
      <c r="C163" s="22">
        <f>COUNTIFS(data!D:D,stats!G163,data!E:E,stats!B163,data!B:B,"الفضاء العام", data!O:O,"رد فعل سلبي - كبح للناشطية")</f>
        <v>0</v>
      </c>
      <c r="D163" s="22">
        <f>COUNTIFS(data!D:D,stats!H163,data!E:E,stats!B163,data!B:B,"الفضاء العام", data!O:O,"رد فعل سلبي - كبح للناشطية")</f>
        <v>0</v>
      </c>
      <c r="E163" s="24">
        <f t="shared" si="19"/>
        <v>0</v>
      </c>
      <c r="F163" s="25">
        <f t="shared" si="20"/>
        <v>0</v>
      </c>
      <c r="G163" s="23" t="s">
        <v>674</v>
      </c>
      <c r="H163" s="23" t="s">
        <v>675</v>
      </c>
    </row>
    <row r="164" spans="2:8" x14ac:dyDescent="0.35">
      <c r="B164" s="21" t="s">
        <v>25</v>
      </c>
      <c r="C164" s="22">
        <f>COUNTIFS(data!D:D,stats!G164,data!E:E,stats!B164,data!B:B,"الفضاء العام", data!O:O,"رد فعل سلبي - كبح للناشطية")</f>
        <v>0</v>
      </c>
      <c r="D164" s="22">
        <f>COUNTIFS(data!D:D,stats!H164,data!E:E,stats!B164,data!B:B,"الفضاء العام", data!O:O,"رد فعل سلبي - كبح للناشطية")</f>
        <v>0</v>
      </c>
      <c r="E164" s="24">
        <f t="shared" si="19"/>
        <v>0</v>
      </c>
      <c r="F164" s="25">
        <f t="shared" si="20"/>
        <v>0</v>
      </c>
      <c r="G164" s="23" t="s">
        <v>674</v>
      </c>
      <c r="H164" s="23" t="s">
        <v>675</v>
      </c>
    </row>
    <row r="165" spans="2:8" x14ac:dyDescent="0.35">
      <c r="B165" s="21" t="s">
        <v>34</v>
      </c>
      <c r="C165" s="22">
        <f>COUNTIFS(data!D:D,stats!G165,data!E:E,stats!B165,data!B:B,"الفضاء العام", data!O:O,"رد فعل سلبي - كبح للناشطية")</f>
        <v>0</v>
      </c>
      <c r="D165" s="22">
        <f>COUNTIFS(data!D:D,stats!H165,data!E:E,stats!B165,data!B:B,"الفضاء العام", data!O:O,"رد فعل سلبي - كبح للناشطية")</f>
        <v>0</v>
      </c>
      <c r="E165" s="24">
        <f t="shared" si="19"/>
        <v>0</v>
      </c>
      <c r="F165" s="25">
        <f t="shared" si="20"/>
        <v>0</v>
      </c>
      <c r="G165" s="23" t="s">
        <v>674</v>
      </c>
      <c r="H165" s="23" t="s">
        <v>675</v>
      </c>
    </row>
    <row r="166" spans="2:8" x14ac:dyDescent="0.35">
      <c r="B166" s="21" t="s">
        <v>12</v>
      </c>
      <c r="C166" s="22">
        <f>COUNTIFS(data!D:D,stats!G166,data!E:E,stats!B166,data!B:B,"الفضاء العام", data!O:O,"رد فعل سلبي - كبح للناشطية")</f>
        <v>0</v>
      </c>
      <c r="D166" s="22">
        <f>COUNTIFS(data!D:D,stats!H166,data!E:E,stats!B166,data!B:B,"الفضاء العام", data!O:O,"رد فعل سلبي - كبح للناشطية")</f>
        <v>0</v>
      </c>
      <c r="E166" s="24">
        <f t="shared" si="19"/>
        <v>0</v>
      </c>
      <c r="F166" s="25">
        <f t="shared" si="20"/>
        <v>0</v>
      </c>
      <c r="G166" s="23" t="s">
        <v>674</v>
      </c>
      <c r="H166" s="23" t="s">
        <v>675</v>
      </c>
    </row>
    <row r="167" spans="2:8" x14ac:dyDescent="0.35">
      <c r="B167" s="21" t="s">
        <v>26</v>
      </c>
      <c r="C167" s="22">
        <f>COUNTIFS(data!D:D,stats!G167,data!E:E,stats!B167,data!B:B,"الفضاء العام", data!O:O,"رد فعل سلبي - كبح للناشطية")</f>
        <v>2</v>
      </c>
      <c r="D167" s="22">
        <f>COUNTIFS(data!D:D,stats!H167,data!E:E,stats!B167,data!B:B,"الفضاء العام", data!O:O,"رد فعل سلبي - كبح للناشطية")</f>
        <v>0</v>
      </c>
      <c r="E167" s="24">
        <f t="shared" si="19"/>
        <v>2</v>
      </c>
      <c r="F167" s="25">
        <f t="shared" si="20"/>
        <v>3.9215686274509803E-2</v>
      </c>
      <c r="G167" s="23" t="s">
        <v>674</v>
      </c>
      <c r="H167" s="23" t="s">
        <v>675</v>
      </c>
    </row>
    <row r="168" spans="2:8" x14ac:dyDescent="0.35">
      <c r="B168" s="21" t="s">
        <v>35</v>
      </c>
      <c r="C168" s="22">
        <f>COUNTIFS(data!D:D,stats!G168,data!E:E,stats!B168,data!B:B,"الفضاء العام", data!O:O,"رد فعل سلبي - كبح للناشطية")</f>
        <v>0</v>
      </c>
      <c r="D168" s="22">
        <f>COUNTIFS(data!D:D,stats!H168,data!E:E,stats!B168,data!B:B,"الفضاء العام", data!O:O,"رد فعل سلبي - كبح للناشطية")</f>
        <v>0</v>
      </c>
      <c r="E168" s="24">
        <f t="shared" si="19"/>
        <v>0</v>
      </c>
      <c r="F168" s="25">
        <f t="shared" si="20"/>
        <v>0</v>
      </c>
      <c r="G168" s="23" t="s">
        <v>674</v>
      </c>
      <c r="H168" s="23" t="s">
        <v>675</v>
      </c>
    </row>
    <row r="169" spans="2:8" x14ac:dyDescent="0.35">
      <c r="B169" s="21" t="s">
        <v>29</v>
      </c>
      <c r="C169" s="22">
        <f>COUNTIFS(data!D:D,stats!G169,data!E:E,stats!B169,data!B:B,"الفضاء العام", data!O:O,"رد فعل سلبي - كبح للناشطية")</f>
        <v>0</v>
      </c>
      <c r="D169" s="22">
        <f>COUNTIFS(data!D:D,stats!H169,data!E:E,stats!B169,data!B:B,"الفضاء العام", data!O:O,"رد فعل سلبي - كبح للناشطية")</f>
        <v>0</v>
      </c>
      <c r="E169" s="24">
        <f t="shared" si="19"/>
        <v>0</v>
      </c>
      <c r="F169" s="25">
        <f t="shared" si="20"/>
        <v>0</v>
      </c>
      <c r="G169" s="23" t="s">
        <v>674</v>
      </c>
      <c r="H169" s="23" t="s">
        <v>675</v>
      </c>
    </row>
    <row r="170" spans="2:8" x14ac:dyDescent="0.35">
      <c r="B170" s="21" t="s">
        <v>22</v>
      </c>
      <c r="C170" s="22">
        <f>COUNTIFS(data!D:D,stats!G170,data!E:E,stats!B170,data!B:B,"الفضاء العام", data!O:O,"رد فعل سلبي - كبح للناشطية")</f>
        <v>0</v>
      </c>
      <c r="D170" s="22">
        <f>COUNTIFS(data!D:D,stats!H170,data!E:E,stats!B170,data!B:B,"الفضاء العام", data!O:O,"رد فعل سلبي - كبح للناشطية")</f>
        <v>0</v>
      </c>
      <c r="E170" s="24">
        <f t="shared" si="19"/>
        <v>0</v>
      </c>
      <c r="F170" s="25">
        <f t="shared" si="20"/>
        <v>0</v>
      </c>
      <c r="G170" s="23" t="s">
        <v>674</v>
      </c>
      <c r="H170" s="23" t="s">
        <v>675</v>
      </c>
    </row>
    <row r="171" spans="2:8" x14ac:dyDescent="0.35">
      <c r="B171" s="21" t="s">
        <v>36</v>
      </c>
      <c r="C171" s="22">
        <f>COUNTIFS(data!D:D,stats!G171,data!E:E,stats!B171,data!B:B,"الفضاء العام", data!O:O,"رد فعل سلبي - كبح للناشطية")</f>
        <v>0</v>
      </c>
      <c r="D171" s="22">
        <f>COUNTIFS(data!D:D,stats!H171,data!E:E,stats!B171,data!B:B,"الفضاء العام", data!O:O,"رد فعل سلبي - كبح للناشطية")</f>
        <v>0</v>
      </c>
      <c r="E171" s="24">
        <f t="shared" si="19"/>
        <v>0</v>
      </c>
      <c r="F171" s="25">
        <f t="shared" si="20"/>
        <v>0</v>
      </c>
      <c r="G171" s="23" t="s">
        <v>674</v>
      </c>
      <c r="H171" s="23" t="s">
        <v>675</v>
      </c>
    </row>
    <row r="172" spans="2:8" x14ac:dyDescent="0.35">
      <c r="B172" s="21" t="s">
        <v>37</v>
      </c>
      <c r="C172" s="22">
        <f>COUNTIFS(data!D:D,stats!G172,data!E:E,stats!B172,data!B:B,"الفضاء العام", data!O:O,"رد فعل سلبي - كبح للناشطية")</f>
        <v>0</v>
      </c>
      <c r="D172" s="22">
        <f>COUNTIFS(data!D:D,stats!H172,data!E:E,stats!B172,data!B:B,"الفضاء العام", data!O:O,"رد فعل سلبي - كبح للناشطية")</f>
        <v>0</v>
      </c>
      <c r="E172" s="24">
        <f t="shared" si="19"/>
        <v>0</v>
      </c>
      <c r="F172" s="25">
        <f t="shared" si="20"/>
        <v>0</v>
      </c>
      <c r="G172" s="23" t="s">
        <v>674</v>
      </c>
      <c r="H172" s="23" t="s">
        <v>675</v>
      </c>
    </row>
    <row r="173" spans="2:8" x14ac:dyDescent="0.35">
      <c r="B173" s="21" t="s">
        <v>39</v>
      </c>
      <c r="C173" s="22">
        <f>COUNTIFS(data!D:D,stats!G173,data!E:E,stats!B173,data!B:B,"الفضاء العام", data!O:O,"رد فعل سلبي - كبح للناشطية")</f>
        <v>0</v>
      </c>
      <c r="D173" s="22">
        <f>COUNTIFS(data!D:D,stats!H173,data!E:E,stats!B173,data!B:B,"الفضاء العام", data!O:O,"رد فعل سلبي - كبح للناشطية")</f>
        <v>0</v>
      </c>
      <c r="E173" s="24">
        <f t="shared" si="19"/>
        <v>0</v>
      </c>
      <c r="F173" s="25">
        <f t="shared" si="20"/>
        <v>0</v>
      </c>
      <c r="G173" s="23" t="s">
        <v>674</v>
      </c>
      <c r="H173" s="23" t="s">
        <v>675</v>
      </c>
    </row>
    <row r="174" spans="2:8" x14ac:dyDescent="0.35">
      <c r="B174" s="21" t="s">
        <v>23</v>
      </c>
      <c r="C174" s="22">
        <f>COUNTIFS(data!D:D,stats!G174,data!E:E,stats!B174,data!B:B,"الفضاء العام", data!O:O,"رد فعل سلبي - كبح للناشطية")</f>
        <v>0</v>
      </c>
      <c r="D174" s="22">
        <f>COUNTIFS(data!D:D,stats!H174,data!E:E,stats!B174,data!B:B,"الفضاء العام", data!O:O,"رد فعل سلبي - كبح للناشطية")</f>
        <v>0</v>
      </c>
      <c r="E174" s="24">
        <f t="shared" si="19"/>
        <v>0</v>
      </c>
      <c r="F174" s="25">
        <f t="shared" si="20"/>
        <v>0</v>
      </c>
      <c r="G174" s="23" t="s">
        <v>674</v>
      </c>
      <c r="H174" s="23" t="s">
        <v>675</v>
      </c>
    </row>
    <row r="175" spans="2:8" x14ac:dyDescent="0.35">
      <c r="B175" s="24" t="s">
        <v>62</v>
      </c>
      <c r="C175" s="24">
        <f>SUM(C148:C174)</f>
        <v>25</v>
      </c>
      <c r="D175" s="24">
        <f>SUM(D148:D174)</f>
        <v>26</v>
      </c>
      <c r="E175" s="26">
        <f t="shared" si="19"/>
        <v>51</v>
      </c>
      <c r="F175" s="25">
        <f>SUM(F148:F174)</f>
        <v>1</v>
      </c>
    </row>
    <row r="176" spans="2:8" x14ac:dyDescent="0.35">
      <c r="B176" s="24" t="s">
        <v>63</v>
      </c>
      <c r="C176" s="25">
        <f>C175/$E$117</f>
        <v>0.49019607843137253</v>
      </c>
      <c r="D176" s="25">
        <f>D175/$E$117</f>
        <v>0.50980392156862742</v>
      </c>
      <c r="E176" s="25">
        <f t="shared" si="19"/>
        <v>1</v>
      </c>
      <c r="F176" s="24"/>
    </row>
    <row r="178" spans="1:8" ht="29" customHeight="1" x14ac:dyDescent="0.35">
      <c r="A178" s="31" t="s">
        <v>886</v>
      </c>
      <c r="B178" s="38" t="s">
        <v>872</v>
      </c>
      <c r="C178" s="38"/>
      <c r="D178" s="38"/>
      <c r="E178" s="38"/>
      <c r="F178" s="38"/>
    </row>
    <row r="179" spans="1:8" x14ac:dyDescent="0.35">
      <c r="A179" s="32">
        <v>5</v>
      </c>
      <c r="B179" s="36" t="s">
        <v>886</v>
      </c>
      <c r="C179" s="36"/>
      <c r="D179" s="36"/>
      <c r="E179" s="36"/>
      <c r="F179" s="36"/>
    </row>
    <row r="180" spans="1:8" x14ac:dyDescent="0.35">
      <c r="A180" s="32" t="s">
        <v>64</v>
      </c>
      <c r="B180" s="37" t="s">
        <v>882</v>
      </c>
      <c r="C180" s="37"/>
      <c r="D180" s="37"/>
      <c r="E180" s="37"/>
      <c r="F180" s="37"/>
    </row>
    <row r="181" spans="1:8" s="19" customFormat="1" ht="33" customHeight="1" x14ac:dyDescent="0.35">
      <c r="A181" s="33"/>
      <c r="B181" s="20"/>
      <c r="C181" s="20" t="s">
        <v>674</v>
      </c>
      <c r="D181" s="20" t="s">
        <v>675</v>
      </c>
      <c r="E181" s="27" t="s">
        <v>62</v>
      </c>
      <c r="F181" s="27" t="s">
        <v>63</v>
      </c>
    </row>
    <row r="182" spans="1:8" x14ac:dyDescent="0.35">
      <c r="B182" s="21" t="s">
        <v>46</v>
      </c>
      <c r="C182" s="22">
        <f>COUNTIFS(data!D:D,stats!G182,data!V:V,stats!B182,data!B:B,"الفضاء العام", data!O:O,"رد فعل سلبي - كبح للناشطية")</f>
        <v>1</v>
      </c>
      <c r="D182" s="22">
        <f>COUNTIFS(data!D:D,stats!H182,data!V:V,stats!B182,data!B:B,"الفضاء العام", data!O:O,"رد فعل سلبي - كبح للناشطية")</f>
        <v>0</v>
      </c>
      <c r="E182" s="24">
        <f t="shared" ref="E182:E187" si="21">SUM(C182:D182)</f>
        <v>1</v>
      </c>
      <c r="F182" s="25">
        <f t="shared" ref="F182:F185" si="22">E182/$E$117</f>
        <v>1.9607843137254902E-2</v>
      </c>
      <c r="G182" s="23" t="s">
        <v>674</v>
      </c>
      <c r="H182" s="23" t="s">
        <v>675</v>
      </c>
    </row>
    <row r="183" spans="1:8" x14ac:dyDescent="0.35">
      <c r="B183" s="21" t="s">
        <v>33</v>
      </c>
      <c r="C183" s="22">
        <f>COUNTIFS(data!D:D,stats!G183,data!V:V,stats!B183,data!B:B,"الفضاء العام", data!O:O,"رد فعل سلبي - كبح للناشطية")</f>
        <v>0</v>
      </c>
      <c r="D183" s="22">
        <f>COUNTIFS(data!D:D,stats!H183,data!V:V,stats!B183,data!B:B,"الفضاء العام", data!O:O,"رد فعل سلبي - كبح للناشطية")</f>
        <v>0</v>
      </c>
      <c r="E183" s="24">
        <f t="shared" si="21"/>
        <v>0</v>
      </c>
      <c r="F183" s="25">
        <f t="shared" si="22"/>
        <v>0</v>
      </c>
      <c r="G183" s="23" t="s">
        <v>674</v>
      </c>
      <c r="H183" s="23" t="s">
        <v>675</v>
      </c>
    </row>
    <row r="184" spans="1:8" x14ac:dyDescent="0.35">
      <c r="B184" s="21" t="s">
        <v>683</v>
      </c>
      <c r="C184" s="22">
        <f>COUNTIFS(data!D:D,stats!G184,data!V:V,stats!B184,data!B:B,"الفضاء العام", data!O:O,"رد فعل سلبي - كبح للناشطية")</f>
        <v>24</v>
      </c>
      <c r="D184" s="22">
        <f>COUNTIFS(data!D:D,stats!H184,data!V:V,stats!B184,data!B:B,"الفضاء العام", data!O:O,"رد فعل سلبي - كبح للناشطية")</f>
        <v>24</v>
      </c>
      <c r="E184" s="24">
        <f t="shared" si="21"/>
        <v>48</v>
      </c>
      <c r="F184" s="25">
        <f t="shared" si="22"/>
        <v>0.94117647058823528</v>
      </c>
      <c r="G184" s="23" t="s">
        <v>674</v>
      </c>
      <c r="H184" s="23" t="s">
        <v>675</v>
      </c>
    </row>
    <row r="185" spans="1:8" x14ac:dyDescent="0.35">
      <c r="B185" s="21" t="s">
        <v>739</v>
      </c>
      <c r="C185" s="22">
        <f>COUNTIFS(data!D:D,stats!G185,data!V:V,stats!B185,data!B:B,"الفضاء العام", data!O:O,"رد فعل سلبي - كبح للناشطية")</f>
        <v>0</v>
      </c>
      <c r="D185" s="22">
        <f>COUNTIFS(data!D:D,stats!H185,data!V:V,stats!B185,data!B:B,"الفضاء العام", data!O:O,"رد فعل سلبي - كبح للناشطية")</f>
        <v>2</v>
      </c>
      <c r="E185" s="24">
        <f t="shared" si="21"/>
        <v>2</v>
      </c>
      <c r="F185" s="25">
        <f t="shared" si="22"/>
        <v>3.9215686274509803E-2</v>
      </c>
      <c r="G185" s="23" t="s">
        <v>674</v>
      </c>
      <c r="H185" s="23" t="s">
        <v>675</v>
      </c>
    </row>
    <row r="186" spans="1:8" x14ac:dyDescent="0.35">
      <c r="B186" s="24" t="s">
        <v>62</v>
      </c>
      <c r="C186" s="24">
        <f>SUM(C182:C185)</f>
        <v>25</v>
      </c>
      <c r="D186" s="24">
        <f>SUM(D182:D185)</f>
        <v>26</v>
      </c>
      <c r="E186" s="26">
        <f t="shared" si="21"/>
        <v>51</v>
      </c>
      <c r="F186" s="25">
        <f>SUM(F182:F185)</f>
        <v>1</v>
      </c>
    </row>
    <row r="187" spans="1:8" x14ac:dyDescent="0.35">
      <c r="B187" s="24" t="s">
        <v>63</v>
      </c>
      <c r="C187" s="25">
        <f>C186/$E$117</f>
        <v>0.49019607843137253</v>
      </c>
      <c r="D187" s="25">
        <f>D186/$E$117</f>
        <v>0.50980392156862742</v>
      </c>
      <c r="E187" s="25">
        <f t="shared" si="21"/>
        <v>1</v>
      </c>
      <c r="F187" s="24"/>
    </row>
    <row r="189" spans="1:8" ht="29" customHeight="1" x14ac:dyDescent="0.35">
      <c r="A189" s="31" t="s">
        <v>886</v>
      </c>
      <c r="B189" s="38" t="s">
        <v>872</v>
      </c>
      <c r="C189" s="38"/>
      <c r="D189" s="38"/>
      <c r="E189" s="38"/>
      <c r="F189" s="38"/>
    </row>
    <row r="190" spans="1:8" x14ac:dyDescent="0.35">
      <c r="A190" s="32">
        <v>6</v>
      </c>
      <c r="B190" s="36" t="s">
        <v>886</v>
      </c>
      <c r="C190" s="36"/>
      <c r="D190" s="36"/>
      <c r="E190" s="36"/>
      <c r="F190" s="36"/>
    </row>
    <row r="191" spans="1:8" x14ac:dyDescent="0.35">
      <c r="A191" s="32" t="s">
        <v>41</v>
      </c>
      <c r="B191" s="37" t="s">
        <v>876</v>
      </c>
      <c r="C191" s="37"/>
      <c r="D191" s="37"/>
      <c r="E191" s="37"/>
      <c r="F191" s="37"/>
    </row>
    <row r="192" spans="1:8" s="19" customFormat="1" ht="33" customHeight="1" x14ac:dyDescent="0.35">
      <c r="A192" s="32"/>
      <c r="B192" s="20"/>
      <c r="C192" s="20" t="s">
        <v>674</v>
      </c>
      <c r="D192" s="20" t="s">
        <v>675</v>
      </c>
      <c r="E192" s="27" t="s">
        <v>62</v>
      </c>
      <c r="F192" s="27" t="s">
        <v>63</v>
      </c>
    </row>
    <row r="193" spans="1:8" x14ac:dyDescent="0.35">
      <c r="B193" s="21" t="s">
        <v>53</v>
      </c>
      <c r="C193" s="22">
        <f>COUNTIFS(data!D:D,stats!G193,data!AC:AC,stats!B193,data!B:B,"الفضاء العام", data!O:O,"رد فعل سلبي - كبح للناشطية")</f>
        <v>2</v>
      </c>
      <c r="D193" s="22">
        <f>COUNTIFS(data!D:D,stats!H193,data!AC:AC,stats!B193,data!B:B,"الفضاء العام", data!O:O,"رد فعل سلبي - كبح للناشطية")</f>
        <v>1</v>
      </c>
      <c r="E193" s="24">
        <f t="shared" ref="E193:E197" si="23">SUM(C193:D193)</f>
        <v>3</v>
      </c>
      <c r="F193" s="25">
        <f t="shared" ref="F193:F195" si="24">E193/$E$117</f>
        <v>5.8823529411764705E-2</v>
      </c>
      <c r="G193" s="23" t="s">
        <v>674</v>
      </c>
      <c r="H193" s="23" t="s">
        <v>675</v>
      </c>
    </row>
    <row r="194" spans="1:8" x14ac:dyDescent="0.35">
      <c r="B194" s="21" t="s">
        <v>864</v>
      </c>
      <c r="C194" s="22">
        <f>COUNTIFS(data!D:D,stats!G194,data!AC:AC,stats!B194,data!B:B,"الفضاء العام", data!O:O,"رد فعل سلبي - كبح للناشطية")</f>
        <v>23</v>
      </c>
      <c r="D194" s="22">
        <f>COUNTIFS(data!D:D,stats!H194,data!AC:AC,stats!B194,data!B:B,"الفضاء العام", data!O:O,"رد فعل سلبي - كبح للناشطية")</f>
        <v>24</v>
      </c>
      <c r="E194" s="24">
        <f t="shared" si="23"/>
        <v>47</v>
      </c>
      <c r="F194" s="25">
        <f t="shared" si="24"/>
        <v>0.92156862745098034</v>
      </c>
      <c r="G194" s="23" t="s">
        <v>674</v>
      </c>
      <c r="H194" s="23" t="s">
        <v>675</v>
      </c>
    </row>
    <row r="195" spans="1:8" x14ac:dyDescent="0.35">
      <c r="B195" s="21" t="s">
        <v>90</v>
      </c>
      <c r="C195" s="22">
        <f>COUNTIFS(data!D:D,stats!G195,data!AC:AC,stats!B195,data!B:B,"الفضاء العام", data!O:O,"رد فعل سلبي - كبح للناشطية")</f>
        <v>0</v>
      </c>
      <c r="D195" s="22">
        <f>COUNTIFS(data!D:D,stats!H195,data!AC:AC,stats!B195,data!B:B,"الفضاء العام", data!O:O,"رد فعل سلبي - كبح للناشطية")</f>
        <v>1</v>
      </c>
      <c r="E195" s="24">
        <f t="shared" si="23"/>
        <v>1</v>
      </c>
      <c r="F195" s="25">
        <f t="shared" si="24"/>
        <v>1.9607843137254902E-2</v>
      </c>
      <c r="G195" s="23" t="s">
        <v>674</v>
      </c>
      <c r="H195" s="23" t="s">
        <v>675</v>
      </c>
    </row>
    <row r="196" spans="1:8" x14ac:dyDescent="0.35">
      <c r="B196" s="24" t="s">
        <v>62</v>
      </c>
      <c r="C196" s="24">
        <f>SUM(C193:C195)</f>
        <v>25</v>
      </c>
      <c r="D196" s="24">
        <f>SUM(D193:D195)</f>
        <v>26</v>
      </c>
      <c r="E196" s="26">
        <f t="shared" si="23"/>
        <v>51</v>
      </c>
      <c r="F196" s="25">
        <f>SUM(F193:F195)</f>
        <v>1</v>
      </c>
    </row>
    <row r="197" spans="1:8" x14ac:dyDescent="0.35">
      <c r="B197" s="24" t="s">
        <v>63</v>
      </c>
      <c r="C197" s="25">
        <f>C196/$E$117</f>
        <v>0.49019607843137253</v>
      </c>
      <c r="D197" s="25">
        <f>D196/$E$117</f>
        <v>0.50980392156862742</v>
      </c>
      <c r="E197" s="25">
        <f t="shared" si="23"/>
        <v>1</v>
      </c>
      <c r="F197" s="24"/>
    </row>
    <row r="199" spans="1:8" ht="29" customHeight="1" x14ac:dyDescent="0.35">
      <c r="A199" s="31" t="s">
        <v>886</v>
      </c>
      <c r="B199" s="38" t="s">
        <v>872</v>
      </c>
      <c r="C199" s="38"/>
      <c r="D199" s="38"/>
      <c r="E199" s="38"/>
      <c r="F199" s="38"/>
    </row>
    <row r="200" spans="1:8" x14ac:dyDescent="0.35">
      <c r="A200" s="32">
        <v>7</v>
      </c>
      <c r="B200" s="36" t="s">
        <v>886</v>
      </c>
      <c r="C200" s="36"/>
      <c r="D200" s="36"/>
      <c r="E200" s="36"/>
      <c r="F200" s="36"/>
    </row>
    <row r="201" spans="1:8" x14ac:dyDescent="0.35">
      <c r="A201" s="32" t="s">
        <v>874</v>
      </c>
      <c r="B201" s="37" t="s">
        <v>877</v>
      </c>
      <c r="C201" s="37"/>
      <c r="D201" s="37"/>
      <c r="E201" s="37"/>
      <c r="F201" s="37"/>
    </row>
    <row r="202" spans="1:8" s="19" customFormat="1" ht="33" customHeight="1" x14ac:dyDescent="0.35">
      <c r="A202" s="33"/>
      <c r="B202" s="20"/>
      <c r="C202" s="20" t="s">
        <v>674</v>
      </c>
      <c r="D202" s="20" t="s">
        <v>675</v>
      </c>
      <c r="E202" s="27" t="s">
        <v>62</v>
      </c>
      <c r="F202" s="27" t="s">
        <v>63</v>
      </c>
    </row>
    <row r="203" spans="1:8" x14ac:dyDescent="0.35">
      <c r="B203" s="21" t="s">
        <v>644</v>
      </c>
      <c r="C203" s="22">
        <f>COUNTIFS(data!D:D,stats!G203,data!AE:AE,stats!B203,data!B:B,"الفضاء العام", data!O:O,"رد فعل سلبي - كبح للناشطية")</f>
        <v>12</v>
      </c>
      <c r="D203" s="22">
        <f>COUNTIFS(data!D:D,stats!H203,data!AE:AE,stats!B203,data!B:B,"الفضاء العام", data!O:O,"رد فعل سلبي - كبح للناشطية")</f>
        <v>21</v>
      </c>
      <c r="E203" s="24">
        <f t="shared" ref="E203:E208" si="25">SUM(C203:D203)</f>
        <v>33</v>
      </c>
      <c r="F203" s="25">
        <f t="shared" ref="F203:F206" si="26">E203/$E$117</f>
        <v>0.6470588235294118</v>
      </c>
      <c r="G203" s="23" t="s">
        <v>674</v>
      </c>
      <c r="H203" s="23" t="s">
        <v>675</v>
      </c>
    </row>
    <row r="204" spans="1:8" x14ac:dyDescent="0.35">
      <c r="B204" s="21" t="s">
        <v>751</v>
      </c>
      <c r="C204" s="22">
        <f>COUNTIFS(data!D:D,stats!G204,data!AE:AE,stats!B204,data!B:B,"الفضاء العام", data!O:O,"رد فعل سلبي - كبح للناشطية")</f>
        <v>3</v>
      </c>
      <c r="D204" s="22">
        <f>COUNTIFS(data!D:D,stats!H204,data!AE:AE,stats!B204,data!B:B,"الفضاء العام", data!O:O,"رد فعل سلبي - كبح للناشطية")</f>
        <v>3</v>
      </c>
      <c r="E204" s="24">
        <f t="shared" ref="E204" si="27">SUM(C204:D204)</f>
        <v>6</v>
      </c>
      <c r="F204" s="25">
        <f t="shared" si="26"/>
        <v>0.11764705882352941</v>
      </c>
      <c r="G204" s="23" t="s">
        <v>674</v>
      </c>
      <c r="H204" s="23" t="s">
        <v>675</v>
      </c>
    </row>
    <row r="205" spans="1:8" x14ac:dyDescent="0.35">
      <c r="B205" s="21" t="s">
        <v>752</v>
      </c>
      <c r="C205" s="22">
        <f>COUNTIFS(data!D:D,stats!G205,data!AE:AE,stats!B205,data!B:B,"الفضاء العام", data!O:O,"رد فعل سلبي - كبح للناشطية")</f>
        <v>1</v>
      </c>
      <c r="D205" s="22">
        <f>COUNTIFS(data!D:D,stats!H205,data!AE:AE,stats!B205,data!B:B,"الفضاء العام", data!O:O,"رد فعل سلبي - كبح للناشطية")</f>
        <v>1</v>
      </c>
      <c r="E205" s="24">
        <f t="shared" si="25"/>
        <v>2</v>
      </c>
      <c r="F205" s="25">
        <f t="shared" si="26"/>
        <v>3.9215686274509803E-2</v>
      </c>
      <c r="G205" s="23" t="s">
        <v>674</v>
      </c>
      <c r="H205" s="23" t="s">
        <v>675</v>
      </c>
    </row>
    <row r="206" spans="1:8" x14ac:dyDescent="0.35">
      <c r="B206" s="21" t="s">
        <v>753</v>
      </c>
      <c r="C206" s="22">
        <f>COUNTIFS(data!D:D,stats!G206,data!AE:AE,stats!B206,data!B:B,"الفضاء العام", data!O:O,"رد فعل سلبي - كبح للناشطية")</f>
        <v>9</v>
      </c>
      <c r="D206" s="22">
        <f>COUNTIFS(data!D:D,stats!H206,data!AE:AE,stats!B206,data!B:B,"الفضاء العام", data!O:O,"رد فعل سلبي - كبح للناشطية")</f>
        <v>1</v>
      </c>
      <c r="E206" s="24">
        <f t="shared" si="25"/>
        <v>10</v>
      </c>
      <c r="F206" s="25">
        <f t="shared" si="26"/>
        <v>0.19607843137254902</v>
      </c>
      <c r="G206" s="23" t="s">
        <v>674</v>
      </c>
      <c r="H206" s="23" t="s">
        <v>675</v>
      </c>
    </row>
    <row r="207" spans="1:8" x14ac:dyDescent="0.35">
      <c r="B207" s="24" t="s">
        <v>62</v>
      </c>
      <c r="C207" s="24">
        <f>SUM(C203:C206)</f>
        <v>25</v>
      </c>
      <c r="D207" s="24">
        <f>SUM(D203:D206)</f>
        <v>26</v>
      </c>
      <c r="E207" s="26">
        <f t="shared" si="25"/>
        <v>51</v>
      </c>
      <c r="F207" s="25">
        <f>SUM(F203:F206)</f>
        <v>1</v>
      </c>
    </row>
    <row r="208" spans="1:8" x14ac:dyDescent="0.35">
      <c r="B208" s="24" t="s">
        <v>63</v>
      </c>
      <c r="C208" s="25">
        <f>C207/$E$117</f>
        <v>0.49019607843137253</v>
      </c>
      <c r="D208" s="25">
        <f>D207/$E$117</f>
        <v>0.50980392156862742</v>
      </c>
      <c r="E208" s="25">
        <f t="shared" si="25"/>
        <v>1</v>
      </c>
      <c r="F208" s="24"/>
    </row>
    <row r="210" spans="1:8" ht="28.5" customHeight="1" x14ac:dyDescent="0.35">
      <c r="A210" s="31" t="s">
        <v>886</v>
      </c>
      <c r="B210" s="42" t="s">
        <v>872</v>
      </c>
      <c r="C210" s="43"/>
      <c r="D210" s="43"/>
      <c r="E210" s="44"/>
    </row>
    <row r="211" spans="1:8" x14ac:dyDescent="0.35">
      <c r="A211" s="32">
        <v>8</v>
      </c>
      <c r="B211" s="45" t="s">
        <v>886</v>
      </c>
      <c r="C211" s="46"/>
      <c r="D211" s="46"/>
      <c r="E211" s="47"/>
    </row>
    <row r="212" spans="1:8" x14ac:dyDescent="0.35">
      <c r="A212" s="32" t="s">
        <v>888</v>
      </c>
      <c r="B212" s="39" t="s">
        <v>883</v>
      </c>
      <c r="C212" s="40"/>
      <c r="D212" s="40"/>
      <c r="E212" s="41"/>
    </row>
    <row r="213" spans="1:8" s="19" customFormat="1" ht="33" customHeight="1" x14ac:dyDescent="0.35">
      <c r="A213" s="33"/>
      <c r="B213" s="20"/>
      <c r="C213" s="20" t="s">
        <v>674</v>
      </c>
      <c r="D213" s="20" t="s">
        <v>675</v>
      </c>
      <c r="E213" s="27" t="s">
        <v>62</v>
      </c>
    </row>
    <row r="214" spans="1:8" x14ac:dyDescent="0.35">
      <c r="B214" s="21" t="s">
        <v>870</v>
      </c>
      <c r="C214" s="22">
        <f>SUMIFS(data!$AP:$AP,data!$D:$D,stats!G214,data!$B:$B,"الفضاء العام", data!O:O,"رد فعل سلبي - كبح للناشطية")</f>
        <v>25</v>
      </c>
      <c r="D214" s="22">
        <f>SUMIFS(data!$AP:$AP,data!$D:$D,stats!H214,data!$B:$B,"الفضاء العام", data!O:O,"رد فعل سلبي - كبح للناشطية")</f>
        <v>26</v>
      </c>
      <c r="E214" s="24">
        <f t="shared" ref="E214:E216" si="28">SUM(C214:D214)</f>
        <v>51</v>
      </c>
      <c r="F214" s="23" t="s">
        <v>674</v>
      </c>
      <c r="G214" s="23" t="s">
        <v>674</v>
      </c>
      <c r="H214" s="23" t="s">
        <v>675</v>
      </c>
    </row>
    <row r="215" spans="1:8" x14ac:dyDescent="0.35">
      <c r="B215" s="21" t="s">
        <v>55</v>
      </c>
      <c r="C215" s="22">
        <f>SUMIFS(data!$AT:$AT,data!$D:$D,stats!G215,data!$B:$B,"الفضاء العام", data!O:O,"رد فعل سلبي - كبح للناشطية")</f>
        <v>23</v>
      </c>
      <c r="D215" s="22">
        <f>SUMIFS(data!$AT:$AT,data!$D:$D,stats!H215,data!$B:$B,"الفضاء العام", data!O:O,"رد فعل سلبي - كبح للناشطية")</f>
        <v>25</v>
      </c>
      <c r="E215" s="24">
        <f t="shared" si="28"/>
        <v>48</v>
      </c>
      <c r="F215" s="23" t="s">
        <v>674</v>
      </c>
      <c r="G215" s="23" t="s">
        <v>674</v>
      </c>
      <c r="H215" s="23" t="s">
        <v>675</v>
      </c>
    </row>
    <row r="216" spans="1:8" x14ac:dyDescent="0.35">
      <c r="B216" s="21" t="s">
        <v>57</v>
      </c>
      <c r="C216" s="22">
        <f>SUMIFS(data!$AV:$AV,data!$D:$D,stats!G216,data!$B:$B,"الفضاء العام", data!O:O,"رد فعل سلبي - كبح للناشطية")</f>
        <v>0</v>
      </c>
      <c r="D216" s="22">
        <f>SUMIFS(data!$AV:$AV,data!$D:$D,stats!H216,data!$B:$B,"الفضاء العام", data!O:O,"رد فعل سلبي - كبح للناشطية")</f>
        <v>1</v>
      </c>
      <c r="E216" s="24">
        <f t="shared" si="28"/>
        <v>1</v>
      </c>
      <c r="F216" s="23" t="s">
        <v>674</v>
      </c>
      <c r="G216" s="23" t="s">
        <v>674</v>
      </c>
      <c r="H216" s="23" t="s">
        <v>675</v>
      </c>
    </row>
    <row r="217" spans="1:8" ht="29.5" customHeight="1" x14ac:dyDescent="0.35">
      <c r="B217" s="35" t="s">
        <v>91</v>
      </c>
      <c r="C217" s="35"/>
      <c r="D217" s="35"/>
      <c r="E217" s="35"/>
    </row>
    <row r="218" spans="1:8" x14ac:dyDescent="0.35">
      <c r="A218" s="31"/>
    </row>
    <row r="220" spans="1:8" s="30" customFormat="1" x14ac:dyDescent="0.35">
      <c r="A220" s="34"/>
    </row>
    <row r="221" spans="1:8" s="30" customFormat="1" x14ac:dyDescent="0.35">
      <c r="A221" s="34"/>
    </row>
    <row r="223" spans="1:8" ht="40" customHeight="1" x14ac:dyDescent="0.35">
      <c r="A223" s="31" t="s">
        <v>887</v>
      </c>
      <c r="B223" s="38" t="s">
        <v>872</v>
      </c>
      <c r="C223" s="38"/>
      <c r="D223" s="38"/>
      <c r="E223" s="38"/>
      <c r="F223" s="38"/>
    </row>
    <row r="224" spans="1:8" ht="19.5" customHeight="1" x14ac:dyDescent="0.35">
      <c r="B224" s="36" t="s">
        <v>887</v>
      </c>
      <c r="C224" s="36"/>
      <c r="D224" s="36"/>
      <c r="E224" s="36"/>
      <c r="F224" s="36"/>
    </row>
    <row r="225" spans="2:9" ht="19.5" customHeight="1" x14ac:dyDescent="0.35">
      <c r="B225" s="37" t="s">
        <v>884</v>
      </c>
      <c r="C225" s="37"/>
      <c r="D225" s="37"/>
      <c r="E225" s="37"/>
      <c r="F225" s="37"/>
    </row>
    <row r="226" spans="2:9" ht="38.5" customHeight="1" x14ac:dyDescent="0.35">
      <c r="B226" s="20"/>
      <c r="C226" s="20" t="s">
        <v>674</v>
      </c>
      <c r="D226" s="20" t="s">
        <v>675</v>
      </c>
      <c r="E226" s="27" t="s">
        <v>62</v>
      </c>
      <c r="F226" s="27" t="s">
        <v>63</v>
      </c>
      <c r="G226" s="19"/>
      <c r="H226" s="19"/>
      <c r="I226" s="19"/>
    </row>
    <row r="227" spans="2:9" ht="41" customHeight="1" x14ac:dyDescent="0.35">
      <c r="B227" s="21" t="s">
        <v>670</v>
      </c>
      <c r="C227" s="22">
        <f>COUNTIFS(data!$D:$D,stats!G227,data!$B:$B,"الفضاء العام", data!$J:$J,stats!$B$227)</f>
        <v>57</v>
      </c>
      <c r="D227" s="22">
        <f>COUNTIFS(data!$D:$D,stats!H227,data!$B:$B,"الفضاء العام", data!$J:$J,stats!$B$227)</f>
        <v>75</v>
      </c>
      <c r="E227" s="24">
        <f t="shared" ref="E227:E230" si="29">SUM(C227:D227)</f>
        <v>132</v>
      </c>
      <c r="F227" s="25">
        <f>E227/$E$229</f>
        <v>0.72131147540983609</v>
      </c>
      <c r="G227" s="23" t="s">
        <v>674</v>
      </c>
      <c r="H227" s="23" t="s">
        <v>675</v>
      </c>
    </row>
    <row r="228" spans="2:9" ht="41" customHeight="1" x14ac:dyDescent="0.35">
      <c r="B228" s="21" t="s">
        <v>672</v>
      </c>
      <c r="C228" s="22">
        <f>COUNTIFS(data!$D:$D,stats!G228,data!$B:$B,"الفضاء العام", data!$O:$O,stats!$B$228)</f>
        <v>25</v>
      </c>
      <c r="D228" s="22">
        <f>COUNTIFS(data!$D:$D,stats!H228,data!$B:$B,"الفضاء العام", data!$O:$O,stats!$B$228)</f>
        <v>26</v>
      </c>
      <c r="E228" s="24">
        <f t="shared" si="29"/>
        <v>51</v>
      </c>
      <c r="F228" s="25">
        <f>E228/$E$229</f>
        <v>0.27868852459016391</v>
      </c>
      <c r="G228" s="23" t="s">
        <v>674</v>
      </c>
      <c r="H228" s="23" t="s">
        <v>675</v>
      </c>
    </row>
    <row r="229" spans="2:9" ht="27.5" customHeight="1" x14ac:dyDescent="0.35">
      <c r="B229" s="24" t="s">
        <v>62</v>
      </c>
      <c r="C229" s="28">
        <f>SUM(C227:C228)</f>
        <v>82</v>
      </c>
      <c r="D229" s="28">
        <f>SUM(D227:D228)</f>
        <v>101</v>
      </c>
      <c r="E229" s="29">
        <f t="shared" si="29"/>
        <v>183</v>
      </c>
      <c r="F229" s="25">
        <f>SUM(F225:F228)</f>
        <v>1</v>
      </c>
    </row>
    <row r="230" spans="2:9" ht="27.5" customHeight="1" x14ac:dyDescent="0.35">
      <c r="B230" s="24" t="s">
        <v>63</v>
      </c>
      <c r="C230" s="25">
        <f>C229/$E$229</f>
        <v>0.44808743169398907</v>
      </c>
      <c r="D230" s="25">
        <f>D229/$E$229</f>
        <v>0.55191256830601088</v>
      </c>
      <c r="E230" s="25">
        <f t="shared" si="29"/>
        <v>1</v>
      </c>
      <c r="F230" s="24"/>
    </row>
    <row r="241" spans="1:1" s="30" customFormat="1" x14ac:dyDescent="0.35">
      <c r="A241" s="34"/>
    </row>
    <row r="242" spans="1:1" s="30" customFormat="1" x14ac:dyDescent="0.35">
      <c r="A242" s="34"/>
    </row>
  </sheetData>
  <mergeCells count="50">
    <mergeCell ref="B144:F144"/>
    <mergeCell ref="B145:F145"/>
    <mergeCell ref="B146:F146"/>
    <mergeCell ref="B178:F178"/>
    <mergeCell ref="B179:F179"/>
    <mergeCell ref="B121:F121"/>
    <mergeCell ref="B122:F122"/>
    <mergeCell ref="B217:E217"/>
    <mergeCell ref="B200:F200"/>
    <mergeCell ref="B201:F201"/>
    <mergeCell ref="B210:E210"/>
    <mergeCell ref="B211:E211"/>
    <mergeCell ref="B212:E212"/>
    <mergeCell ref="B180:F180"/>
    <mergeCell ref="B189:F189"/>
    <mergeCell ref="B190:F190"/>
    <mergeCell ref="B191:F191"/>
    <mergeCell ref="B199:F199"/>
    <mergeCell ref="B131:F131"/>
    <mergeCell ref="B132:F132"/>
    <mergeCell ref="B133:F133"/>
    <mergeCell ref="B101:E101"/>
    <mergeCell ref="B108:F108"/>
    <mergeCell ref="B109:F109"/>
    <mergeCell ref="B110:F110"/>
    <mergeCell ref="B120:F120"/>
    <mergeCell ref="B94:E94"/>
    <mergeCell ref="B95:E95"/>
    <mergeCell ref="B96:E96"/>
    <mergeCell ref="B74:F74"/>
    <mergeCell ref="B83:F83"/>
    <mergeCell ref="B84:F84"/>
    <mergeCell ref="B85:F85"/>
    <mergeCell ref="B38:F38"/>
    <mergeCell ref="B39:F39"/>
    <mergeCell ref="B40:F40"/>
    <mergeCell ref="B72:F72"/>
    <mergeCell ref="B73:F73"/>
    <mergeCell ref="B15:F15"/>
    <mergeCell ref="B16:F16"/>
    <mergeCell ref="B25:F25"/>
    <mergeCell ref="B26:F26"/>
    <mergeCell ref="B27:F27"/>
    <mergeCell ref="B3:F3"/>
    <mergeCell ref="B4:F4"/>
    <mergeCell ref="B5:F5"/>
    <mergeCell ref="B14:F14"/>
    <mergeCell ref="B223:F223"/>
    <mergeCell ref="B224:F224"/>
    <mergeCell ref="B225:F2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Ahmed Atif</cp:lastModifiedBy>
  <dcterms:created xsi:type="dcterms:W3CDTF">2015-06-05T18:17:20Z</dcterms:created>
  <dcterms:modified xsi:type="dcterms:W3CDTF">2024-10-19T09:26:46Z</dcterms:modified>
</cp:coreProperties>
</file>